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Arkusz1!$A$1:$L$26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3" i="1" l="1"/>
  <c r="H14" i="1" s="1"/>
  <c r="H8" i="1" l="1"/>
  <c r="I8" i="1"/>
  <c r="J8" i="1" s="1"/>
  <c r="H9" i="1"/>
  <c r="I9" i="1"/>
  <c r="J9" i="1" s="1"/>
  <c r="H10" i="1"/>
  <c r="I10" i="1"/>
  <c r="J10" i="1" s="1"/>
  <c r="K9" i="1" l="1"/>
  <c r="K8" i="1"/>
  <c r="K10" i="1"/>
  <c r="H17" i="1"/>
  <c r="H7" i="1" l="1"/>
  <c r="I7" i="1" l="1"/>
  <c r="J7" i="1" l="1"/>
  <c r="K7" i="1" l="1"/>
  <c r="K11" i="1" l="1"/>
  <c r="I20" i="1" s="1"/>
  <c r="I22" i="1" s="1"/>
  <c r="I21" i="1" l="1"/>
</calcChain>
</file>

<file path=xl/sharedStrings.xml><?xml version="1.0" encoding="utf-8"?>
<sst xmlns="http://schemas.openxmlformats.org/spreadsheetml/2006/main" count="48" uniqueCount="46">
  <si>
    <t>mono</t>
  </si>
  <si>
    <t>kolor</t>
  </si>
  <si>
    <t>grupa I
wysokowydajne urządzenia wielofunkcyjne A3 Zał. nr 1a do Opis Przedmiotu Zamówienia</t>
  </si>
  <si>
    <t>moduł czytnika karty
zbliżeniowej 
typu EM 125 kHz</t>
  </si>
  <si>
    <t>system do zarządzania
wydrukiem i kontroli
kosztów</t>
  </si>
  <si>
    <t>szacowana roczna ilość wydruków
stron A4</t>
  </si>
  <si>
    <t>A</t>
  </si>
  <si>
    <t>B</t>
  </si>
  <si>
    <t>C</t>
  </si>
  <si>
    <t>D</t>
  </si>
  <si>
    <t>E</t>
  </si>
  <si>
    <t>F</t>
  </si>
  <si>
    <t>vat 23%</t>
  </si>
  <si>
    <t>G</t>
  </si>
  <si>
    <t>H=BxCx36</t>
  </si>
  <si>
    <t>I=DxF+ExG</t>
  </si>
  <si>
    <t>J=Ix3</t>
  </si>
  <si>
    <t>K=H+J</t>
  </si>
  <si>
    <t>Faktyczna ilość wydruków może ulec zmianie w zależności od rzeczywistych potrzeb zamawiającego, Wykonawca nie może dochodzić od Zamawiającego żadnych roszczeń finansowych z tego tytułu</t>
  </si>
  <si>
    <t>Suma netto A</t>
  </si>
  <si>
    <t>Suma netto B</t>
  </si>
  <si>
    <t>Suma netto C</t>
  </si>
  <si>
    <t>cena wydruku
strony A4 mono netto</t>
  </si>
  <si>
    <t>cena wydruku
strony A4 kolor netto</t>
  </si>
  <si>
    <t>abonament
w ciągu 36 miesiecy
netto</t>
  </si>
  <si>
    <t>wartość roczna
wydruku 
netto</t>
  </si>
  <si>
    <t>wartość wydruku
w ciągu 3 lat
netto</t>
  </si>
  <si>
    <t>wartość poszczególnych
pozycji dla 36 miesięcy
netto</t>
  </si>
  <si>
    <t>abonament w ciągu 36 miesięcy (BxCx36)</t>
  </si>
  <si>
    <t>przedmiot
zamówienia</t>
  </si>
  <si>
    <t xml:space="preserve">ilość </t>
  </si>
  <si>
    <t>abonament miesięczny netto</t>
  </si>
  <si>
    <t>ilość</t>
  </si>
  <si>
    <t>przedmiot zamówienia</t>
  </si>
  <si>
    <t>Wartość brutto przedmiotu zamówienia w oparciu o szacowaną ilość wydruków brutto</t>
  </si>
  <si>
    <t>L</t>
  </si>
  <si>
    <t>Producent/Model lub Symbol lub Kod, który pozwoli jednoznacznie zidentyfikować urządzenie</t>
  </si>
  <si>
    <t>Opłata za Użytkowanie systemu przez 36 miesięcy dla 1 urządzenia</t>
  </si>
  <si>
    <t>Opłata za Użytkowanie systemu przez 36 miesięcy
(BxC)</t>
  </si>
  <si>
    <t>Wartość netto przedmiotu zamówienia w oparciu o szacowaną ilość wydruków netto (Suma netto A + Suma netto B + Suma netto C)</t>
  </si>
  <si>
    <t>abonament
miesieczny
netto</t>
  </si>
  <si>
    <t>grupa II
urządzenia wielofunkcyjne A3 Zał. nr 1a do Opis Przedmiotu Zamówienia</t>
  </si>
  <si>
    <t>grupa III
urządzenia wielofunkcyjne A4 kolor Zał. nr 1a do Opis Przedmiotu Zamówienia</t>
  </si>
  <si>
    <t>grupa IV
urządzenia wielofunkcyjne A4 mono Zał. nr 1a do Opis Przedmiotu Zamówienia</t>
  </si>
  <si>
    <t>Nr WR.ROZ.2810.155.2020</t>
  </si>
  <si>
    <t>Formularz cenowy - Zał. Nr 2a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</si>
</sst>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57.7109375" style="10" customWidth="1"/>
    <col min="2" max="2" width="14.7109375" style="2" bestFit="1" customWidth="1"/>
    <col min="3" max="3" width="20.140625" style="10" customWidth="1"/>
    <col min="4" max="4" width="22.7109375" style="10" customWidth="1"/>
    <col min="5" max="5" width="24.140625" style="10" customWidth="1"/>
    <col min="6" max="6" width="15.28515625" style="10" customWidth="1"/>
    <col min="7" max="7" width="19.5703125" style="10" customWidth="1"/>
    <col min="8" max="8" width="26.7109375" style="10" customWidth="1"/>
    <col min="9" max="9" width="15.7109375" style="10" bestFit="1" customWidth="1"/>
    <col min="10" max="10" width="17.42578125" style="10" bestFit="1" customWidth="1"/>
    <col min="11" max="11" width="24.5703125" style="10" bestFit="1" customWidth="1"/>
    <col min="12" max="12" width="22.5703125" style="10" customWidth="1"/>
    <col min="13" max="16384" width="9.140625" style="10"/>
  </cols>
  <sheetData>
    <row r="1" spans="1:12" x14ac:dyDescent="0.25">
      <c r="A1" s="10" t="s">
        <v>44</v>
      </c>
    </row>
    <row r="2" spans="1:12" ht="33.75" x14ac:dyDescent="0.25">
      <c r="A2" s="9" t="s">
        <v>45</v>
      </c>
    </row>
    <row r="4" spans="1:12" s="30" customFormat="1" x14ac:dyDescent="0.25">
      <c r="A4" s="29" t="s">
        <v>6</v>
      </c>
      <c r="B4" s="29" t="s">
        <v>7</v>
      </c>
      <c r="C4" s="29" t="s">
        <v>8</v>
      </c>
      <c r="D4" s="29" t="s">
        <v>9</v>
      </c>
      <c r="E4" s="29" t="s">
        <v>10</v>
      </c>
      <c r="F4" s="29" t="s">
        <v>11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35</v>
      </c>
    </row>
    <row r="5" spans="1:12" ht="54" customHeight="1" x14ac:dyDescent="0.25">
      <c r="A5" s="32" t="s">
        <v>29</v>
      </c>
      <c r="B5" s="34" t="s">
        <v>30</v>
      </c>
      <c r="C5" s="32" t="s">
        <v>40</v>
      </c>
      <c r="D5" s="32" t="s">
        <v>22</v>
      </c>
      <c r="E5" s="32" t="s">
        <v>23</v>
      </c>
      <c r="F5" s="38" t="s">
        <v>5</v>
      </c>
      <c r="G5" s="39"/>
      <c r="H5" s="32" t="s">
        <v>24</v>
      </c>
      <c r="I5" s="32" t="s">
        <v>25</v>
      </c>
      <c r="J5" s="32" t="s">
        <v>26</v>
      </c>
      <c r="K5" s="32" t="s">
        <v>27</v>
      </c>
      <c r="L5" s="32" t="s">
        <v>36</v>
      </c>
    </row>
    <row r="6" spans="1:12" ht="45" customHeight="1" x14ac:dyDescent="0.25">
      <c r="A6" s="34"/>
      <c r="B6" s="34"/>
      <c r="C6" s="32"/>
      <c r="D6" s="34"/>
      <c r="E6" s="34"/>
      <c r="F6" s="28" t="s">
        <v>0</v>
      </c>
      <c r="G6" s="28" t="s">
        <v>1</v>
      </c>
      <c r="H6" s="34"/>
      <c r="I6" s="34"/>
      <c r="J6" s="34"/>
      <c r="K6" s="34"/>
      <c r="L6" s="32"/>
    </row>
    <row r="7" spans="1:12" ht="45" x14ac:dyDescent="0.25">
      <c r="A7" s="8" t="s">
        <v>2</v>
      </c>
      <c r="B7" s="5">
        <v>17</v>
      </c>
      <c r="C7" s="11"/>
      <c r="D7" s="12"/>
      <c r="E7" s="11"/>
      <c r="F7" s="1">
        <v>816000</v>
      </c>
      <c r="G7" s="1">
        <v>305000</v>
      </c>
      <c r="H7" s="12">
        <f>C7*36*B7</f>
        <v>0</v>
      </c>
      <c r="I7" s="12">
        <f>(F7*D7)+(G7*E7)</f>
        <v>0</v>
      </c>
      <c r="J7" s="12">
        <f>I7*3</f>
        <v>0</v>
      </c>
      <c r="K7" s="12">
        <f>H7+J7</f>
        <v>0</v>
      </c>
      <c r="L7" s="13"/>
    </row>
    <row r="8" spans="1:12" ht="45" x14ac:dyDescent="0.25">
      <c r="A8" s="8" t="s">
        <v>41</v>
      </c>
      <c r="B8" s="5">
        <v>9</v>
      </c>
      <c r="C8" s="11"/>
      <c r="D8" s="12"/>
      <c r="E8" s="11"/>
      <c r="F8" s="1">
        <v>325000</v>
      </c>
      <c r="G8" s="1">
        <v>110000</v>
      </c>
      <c r="H8" s="12">
        <f t="shared" ref="H8:H10" si="0">C8*36*B8</f>
        <v>0</v>
      </c>
      <c r="I8" s="12">
        <f t="shared" ref="I8:I10" si="1">(F8*D8)+(G8*E8)</f>
        <v>0</v>
      </c>
      <c r="J8" s="12">
        <f t="shared" ref="J8:J10" si="2">I8*3</f>
        <v>0</v>
      </c>
      <c r="K8" s="12">
        <f t="shared" ref="K8:K10" si="3">H8+J8</f>
        <v>0</v>
      </c>
      <c r="L8" s="13"/>
    </row>
    <row r="9" spans="1:12" ht="45" x14ac:dyDescent="0.25">
      <c r="A9" s="8" t="s">
        <v>42</v>
      </c>
      <c r="B9" s="5">
        <v>51</v>
      </c>
      <c r="C9" s="11"/>
      <c r="D9" s="12"/>
      <c r="E9" s="11"/>
      <c r="F9" s="1">
        <v>865000</v>
      </c>
      <c r="G9" s="1">
        <v>270000</v>
      </c>
      <c r="H9" s="12">
        <f t="shared" si="0"/>
        <v>0</v>
      </c>
      <c r="I9" s="12">
        <f t="shared" si="1"/>
        <v>0</v>
      </c>
      <c r="J9" s="12">
        <f t="shared" si="2"/>
        <v>0</v>
      </c>
      <c r="K9" s="12">
        <f t="shared" si="3"/>
        <v>0</v>
      </c>
      <c r="L9" s="13"/>
    </row>
    <row r="10" spans="1:12" ht="45" x14ac:dyDescent="0.25">
      <c r="A10" s="8" t="s">
        <v>43</v>
      </c>
      <c r="B10" s="5">
        <v>33</v>
      </c>
      <c r="C10" s="11"/>
      <c r="D10" s="12"/>
      <c r="E10" s="13"/>
      <c r="F10" s="1">
        <v>540000</v>
      </c>
      <c r="G10" s="1"/>
      <c r="H10" s="12">
        <f t="shared" si="0"/>
        <v>0</v>
      </c>
      <c r="I10" s="12">
        <f t="shared" si="1"/>
        <v>0</v>
      </c>
      <c r="J10" s="12">
        <f t="shared" si="2"/>
        <v>0</v>
      </c>
      <c r="K10" s="12">
        <f t="shared" si="3"/>
        <v>0</v>
      </c>
      <c r="L10" s="13"/>
    </row>
    <row r="11" spans="1:12" ht="37.5" customHeight="1" x14ac:dyDescent="0.25">
      <c r="A11" s="35"/>
      <c r="B11" s="36"/>
      <c r="C11" s="36"/>
      <c r="D11" s="36"/>
      <c r="E11" s="36"/>
      <c r="F11" s="36"/>
      <c r="G11" s="36"/>
      <c r="H11" s="36"/>
      <c r="I11" s="37"/>
      <c r="J11" s="12" t="s">
        <v>19</v>
      </c>
      <c r="K11" s="12">
        <f>SUM(K7:K10)</f>
        <v>0</v>
      </c>
    </row>
    <row r="12" spans="1:12" s="7" customFormat="1" ht="59.25" customHeight="1" x14ac:dyDescent="0.25">
      <c r="A12" s="24" t="s">
        <v>33</v>
      </c>
      <c r="B12" s="24" t="s">
        <v>32</v>
      </c>
      <c r="C12" s="24" t="s">
        <v>31</v>
      </c>
      <c r="D12" s="24"/>
      <c r="E12" s="24"/>
      <c r="F12" s="24"/>
      <c r="G12" s="24"/>
      <c r="H12" s="24" t="s">
        <v>28</v>
      </c>
      <c r="I12" s="6"/>
      <c r="J12" s="6"/>
      <c r="K12" s="6"/>
    </row>
    <row r="13" spans="1:12" ht="45" x14ac:dyDescent="0.25">
      <c r="A13" s="8" t="s">
        <v>3</v>
      </c>
      <c r="B13" s="5">
        <v>30</v>
      </c>
      <c r="C13" s="11"/>
      <c r="D13" s="14"/>
      <c r="E13" s="14"/>
      <c r="F13" s="1"/>
      <c r="G13" s="1"/>
      <c r="H13" s="12">
        <f>C13*36*B13</f>
        <v>0</v>
      </c>
      <c r="I13" s="15"/>
      <c r="J13" s="16"/>
      <c r="K13" s="16"/>
    </row>
    <row r="14" spans="1:12" x14ac:dyDescent="0.25">
      <c r="A14" s="35"/>
      <c r="B14" s="36"/>
      <c r="C14" s="36"/>
      <c r="D14" s="36"/>
      <c r="E14" s="36"/>
      <c r="F14" s="37"/>
      <c r="G14" s="12" t="s">
        <v>20</v>
      </c>
      <c r="H14" s="12">
        <f>SUM(H13)</f>
        <v>0</v>
      </c>
      <c r="I14" s="15"/>
      <c r="J14" s="17"/>
      <c r="K14" s="17"/>
    </row>
    <row r="15" spans="1:12" ht="79.5" customHeight="1" x14ac:dyDescent="0.25">
      <c r="A15" s="24" t="s">
        <v>33</v>
      </c>
      <c r="B15" s="24" t="s">
        <v>32</v>
      </c>
      <c r="C15" s="24" t="s">
        <v>37</v>
      </c>
      <c r="D15" s="25"/>
      <c r="E15" s="25"/>
      <c r="F15" s="26"/>
      <c r="G15" s="26"/>
      <c r="H15" s="27" t="s">
        <v>38</v>
      </c>
      <c r="I15" s="15"/>
      <c r="J15" s="16"/>
      <c r="K15" s="16"/>
    </row>
    <row r="16" spans="1:12" ht="45" x14ac:dyDescent="0.25">
      <c r="A16" s="8" t="s">
        <v>4</v>
      </c>
      <c r="B16" s="4">
        <v>30</v>
      </c>
      <c r="C16" s="11"/>
      <c r="D16" s="14"/>
      <c r="E16" s="14"/>
      <c r="F16" s="1"/>
      <c r="G16" s="1"/>
      <c r="H16" s="31">
        <f>B16*C16</f>
        <v>0</v>
      </c>
      <c r="I16" s="15"/>
      <c r="J16" s="16"/>
      <c r="K16" s="16"/>
    </row>
    <row r="17" spans="1:10" s="17" customFormat="1" x14ac:dyDescent="0.25">
      <c r="B17" s="18"/>
      <c r="C17" s="19"/>
      <c r="G17" s="12" t="s">
        <v>21</v>
      </c>
      <c r="H17" s="12">
        <f>SUM(H16)</f>
        <v>0</v>
      </c>
      <c r="I17" s="16"/>
    </row>
    <row r="18" spans="1:10" x14ac:dyDescent="0.25">
      <c r="H18" s="20"/>
      <c r="I18" s="20"/>
      <c r="J18" s="20"/>
    </row>
    <row r="19" spans="1:10" x14ac:dyDescent="0.25">
      <c r="H19" s="20"/>
      <c r="I19" s="20"/>
      <c r="J19" s="20"/>
    </row>
    <row r="20" spans="1:10" ht="29.25" customHeight="1" x14ac:dyDescent="0.25">
      <c r="F20" s="33" t="s">
        <v>39</v>
      </c>
      <c r="G20" s="33"/>
      <c r="H20" s="33"/>
      <c r="I20" s="21">
        <f>K11+H14+H17</f>
        <v>0</v>
      </c>
    </row>
    <row r="21" spans="1:10" x14ac:dyDescent="0.25">
      <c r="F21" s="32" t="s">
        <v>12</v>
      </c>
      <c r="G21" s="32"/>
      <c r="H21" s="32"/>
      <c r="I21" s="12">
        <f>I20*0.23</f>
        <v>0</v>
      </c>
    </row>
    <row r="22" spans="1:10" ht="33" customHeight="1" x14ac:dyDescent="0.25">
      <c r="F22" s="33" t="s">
        <v>34</v>
      </c>
      <c r="G22" s="33"/>
      <c r="H22" s="33"/>
      <c r="I22" s="21">
        <f>I20*1.23</f>
        <v>0</v>
      </c>
    </row>
    <row r="23" spans="1:10" x14ac:dyDescent="0.25">
      <c r="F23" s="17"/>
      <c r="G23" s="17"/>
      <c r="H23" s="17"/>
      <c r="I23" s="17"/>
    </row>
    <row r="25" spans="1:10" s="22" customFormat="1" x14ac:dyDescent="0.25">
      <c r="A25" s="22" t="s">
        <v>18</v>
      </c>
      <c r="B25" s="23"/>
    </row>
    <row r="26" spans="1:10" x14ac:dyDescent="0.25">
      <c r="A26" s="3"/>
    </row>
  </sheetData>
  <mergeCells count="16">
    <mergeCell ref="L5:L6"/>
    <mergeCell ref="F21:H21"/>
    <mergeCell ref="F22:H22"/>
    <mergeCell ref="H5:H6"/>
    <mergeCell ref="I5:I6"/>
    <mergeCell ref="J5:J6"/>
    <mergeCell ref="A11:I11"/>
    <mergeCell ref="A14:F14"/>
    <mergeCell ref="K5:K6"/>
    <mergeCell ref="F20:H20"/>
    <mergeCell ref="F5:G5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8C395D65E604DBF34F8A0B53595C6" ma:contentTypeVersion="6" ma:contentTypeDescription="Create a new document." ma:contentTypeScope="" ma:versionID="708f577af256f84f4fa769c28cb16cd6">
  <xsd:schema xmlns:xsd="http://www.w3.org/2001/XMLSchema" xmlns:xs="http://www.w3.org/2001/XMLSchema" xmlns:p="http://schemas.microsoft.com/office/2006/metadata/properties" xmlns:ns2="c2a6999e-eaec-4d68-88a1-3f30052d6508" xmlns:ns3="d3a50318-5ce0-4135-832c-dc1ec4ddaf3d" targetNamespace="http://schemas.microsoft.com/office/2006/metadata/properties" ma:root="true" ma:fieldsID="b1f395ad5af35d7636d71f8eda2be717" ns2:_="" ns3:_="">
    <xsd:import namespace="c2a6999e-eaec-4d68-88a1-3f30052d6508"/>
    <xsd:import namespace="d3a50318-5ce0-4135-832c-dc1ec4dda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6999e-eaec-4d68-88a1-3f30052d6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50318-5ce0-4135-832c-dc1ec4dda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4D5312-EE6B-4B78-881D-C83C3BF43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6999e-eaec-4d68-88a1-3f30052d6508"/>
    <ds:schemaRef ds:uri="d3a50318-5ce0-4135-832c-dc1ec4dda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CF37C-B07D-4F26-8E0D-E121540B7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FA2DE-1C09-4E4C-8EA2-07A3232B2C54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d3a50318-5ce0-4135-832c-dc1ec4ddaf3d"/>
    <ds:schemaRef ds:uri="http://schemas.microsoft.com/office/infopath/2007/PartnerControls"/>
    <ds:schemaRef ds:uri="http://schemas.microsoft.com/office/2006/documentManagement/types"/>
    <ds:schemaRef ds:uri="c2a6999e-eaec-4d68-88a1-3f30052d650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2020-12-28T14:39:53Z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0x01010027A8C395D65E604DBF34F8A0B53595C6</vt:lpwstr>
  </property>
</Properties>
</file>