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80" windowHeight="11430" activeTab="0"/>
  </bookViews>
  <sheets>
    <sheet name="Kompleks" sheetId="1" r:id="rId1"/>
  </sheets>
  <definedNames/>
  <calcPr fullCalcOnLoad="1"/>
</workbook>
</file>

<file path=xl/sharedStrings.xml><?xml version="1.0" encoding="utf-8"?>
<sst xmlns="http://schemas.openxmlformats.org/spreadsheetml/2006/main" count="159" uniqueCount="56">
  <si>
    <t>GRUPA TARYFOWA</t>
  </si>
  <si>
    <t>Opis usługi</t>
  </si>
  <si>
    <t xml:space="preserve">Podział                  na  strefy         </t>
  </si>
  <si>
    <t>Ilość szacunkowa</t>
  </si>
  <si>
    <t>Cena jednostkowa netto</t>
  </si>
  <si>
    <t>Wartość brutto</t>
  </si>
  <si>
    <t>[zł]</t>
  </si>
  <si>
    <t>Ogółem sprzedaż i dystrybucja</t>
  </si>
  <si>
    <t xml:space="preserve"> </t>
  </si>
  <si>
    <t>MWh</t>
  </si>
  <si>
    <t>1) Opłata za energię czynną - [MWh]</t>
  </si>
  <si>
    <t>całodobowa</t>
  </si>
  <si>
    <t>2) Opłata sieciowa zmienna [zł/MWh]</t>
  </si>
  <si>
    <t>5) Jakościowa opł. sys. [zł/MWh]</t>
  </si>
  <si>
    <t>x</t>
  </si>
  <si>
    <t>RAZEM</t>
  </si>
  <si>
    <t>…………………………….………………………………</t>
  </si>
  <si>
    <t>Wykonawca:</t>
  </si>
  <si>
    <t>(pełna nazwa/firma, adres, w zależności od podmiotu: NIP/PESEL, KRS/CEiDG )</t>
  </si>
  <si>
    <t>FORMULARZ ASORTYMENTOWO-CENOWY</t>
  </si>
  <si>
    <t>6) Opłata abonamentowa - [zł/m-c]</t>
  </si>
  <si>
    <t>Razem sprzedaż energii (1)</t>
  </si>
  <si>
    <t>Wartość netto</t>
  </si>
  <si>
    <t>Podatek VAT</t>
  </si>
  <si>
    <t>7) Opłata kogeneracyjna [zł/MWh]</t>
  </si>
  <si>
    <t>8) Opłata OZE [zł/MWh]</t>
  </si>
  <si>
    <t>taryfa B21</t>
  </si>
  <si>
    <t>2) Opłata za energię czynną - [MWh]</t>
  </si>
  <si>
    <t>4) Opłata sieciowa zmienna [zł/MWh]</t>
  </si>
  <si>
    <t>szczytowa</t>
  </si>
  <si>
    <t>pozaszczyt.</t>
  </si>
  <si>
    <t>3) Opłata sieciowa zmienna [zł/MWh]</t>
  </si>
  <si>
    <t>7) Jakościowa opł. sys. [zł/MWh]</t>
  </si>
  <si>
    <t>8) Opłata abonamentowa - [zł/m-c]</t>
  </si>
  <si>
    <t>9) Opłata kogeneracyjna [zł/MWh]</t>
  </si>
  <si>
    <t>10) Opłata OZE [zł/MWh]</t>
  </si>
  <si>
    <t>taryfa B22</t>
  </si>
  <si>
    <t>taryfa C11</t>
  </si>
  <si>
    <t>taryfa C21</t>
  </si>
  <si>
    <t>miesięcy</t>
  </si>
  <si>
    <t>11) Opłata mocowa [zł/MWh]</t>
  </si>
  <si>
    <t>9) Opłata mocowa [zł/MWh]</t>
  </si>
  <si>
    <t>3) Opłata stała stawki sieciowej - [zł/kW/m-c]</t>
  </si>
  <si>
    <t>4) Opłata przejściowa - [zł/kW/m-c]</t>
  </si>
  <si>
    <t>5) Opłata stała stawki sieciowej - [zł/kW/m-c]</t>
  </si>
  <si>
    <t>6) Opłata przejściowa - [zł/kW/m-c]</t>
  </si>
  <si>
    <t>Zestawienie zbiorcze</t>
  </si>
  <si>
    <t>Razem sprzedaż energii (1-2)</t>
  </si>
  <si>
    <t>C21</t>
  </si>
  <si>
    <t>C11</t>
  </si>
  <si>
    <t>B22</t>
  </si>
  <si>
    <t>B21</t>
  </si>
  <si>
    <t>12) Opłata mocowa [zł/MWh]</t>
  </si>
  <si>
    <t>Razem dystrybucja energii (2-9)</t>
  </si>
  <si>
    <t>Razem dystrybucja energii (3-12)</t>
  </si>
  <si>
    <r>
      <rPr>
        <b/>
        <sz val="12"/>
        <rFont val="Calibri"/>
        <family val="2"/>
      </rPr>
      <t xml:space="preserve">Załącznik nr 4a do SWZ </t>
    </r>
    <r>
      <rPr>
        <sz val="8"/>
        <rFont val="Calibri"/>
        <family val="2"/>
      </rPr>
      <t xml:space="preserve"> - formularz asortymentowo cenowy kompleksowej dostawy energii elektrycznej wraz ze swiadczeniem usługi dystrybucji dla punktów poboru RZGW 
w Krakowie - obszar Bielsko-Biała, Tarnów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</si>
</sst>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" fontId="2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48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49" fillId="0" borderId="0" xfId="52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52" applyFont="1" applyBorder="1" applyAlignment="1" applyProtection="1">
      <alignment horizontal="center" wrapText="1"/>
      <protection/>
    </xf>
    <xf numFmtId="4" fontId="28" fillId="0" borderId="0" xfId="52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/>
      <protection/>
    </xf>
    <xf numFmtId="168" fontId="25" fillId="0" borderId="0" xfId="52" applyNumberFormat="1" applyFont="1" applyBorder="1" applyAlignment="1" applyProtection="1">
      <alignment horizontal="center" vertical="center" wrapText="1"/>
      <protection/>
    </xf>
    <xf numFmtId="0" fontId="25" fillId="0" borderId="0" xfId="52" applyFont="1" applyBorder="1" applyAlignment="1" applyProtection="1">
      <alignment horizontal="center" vertical="center" wrapText="1"/>
      <protection/>
    </xf>
    <xf numFmtId="4" fontId="29" fillId="0" borderId="0" xfId="52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/>
      <protection/>
    </xf>
    <xf numFmtId="168" fontId="5" fillId="0" borderId="0" xfId="52" applyNumberFormat="1" applyFont="1" applyBorder="1" applyAlignment="1" applyProtection="1">
      <alignment horizontal="left" vertical="center" wrapText="1"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5" fillId="0" borderId="0" xfId="52" applyFont="1" applyBorder="1" applyAlignment="1" applyProtection="1">
      <alignment horizontal="left" vertical="center" wrapText="1"/>
      <protection/>
    </xf>
    <xf numFmtId="0" fontId="30" fillId="0" borderId="0" xfId="52" applyFont="1" applyBorder="1" applyAlignment="1" applyProtection="1">
      <alignment horizontal="center" vertical="center" wrapText="1"/>
      <protection/>
    </xf>
    <xf numFmtId="0" fontId="48" fillId="0" borderId="0" xfId="52" applyFont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6" fillId="0" borderId="10" xfId="52" applyFont="1" applyBorder="1" applyAlignment="1" applyProtection="1">
      <alignment horizontal="center" vertical="center" wrapText="1"/>
      <protection/>
    </xf>
    <xf numFmtId="0" fontId="6" fillId="0" borderId="11" xfId="52" applyFont="1" applyBorder="1" applyAlignment="1" applyProtection="1">
      <alignment horizontal="center" vertical="center"/>
      <protection/>
    </xf>
    <xf numFmtId="0" fontId="24" fillId="0" borderId="12" xfId="52" applyFont="1" applyFill="1" applyBorder="1" applyAlignment="1" applyProtection="1">
      <alignment vertical="center" wrapText="1"/>
      <protection/>
    </xf>
    <xf numFmtId="172" fontId="24" fillId="0" borderId="13" xfId="52" applyNumberFormat="1" applyFont="1" applyBorder="1" applyProtection="1">
      <alignment/>
      <protection/>
    </xf>
    <xf numFmtId="3" fontId="24" fillId="0" borderId="14" xfId="52" applyNumberFormat="1" applyFont="1" applyBorder="1" applyAlignment="1" applyProtection="1">
      <alignment horizontal="center"/>
      <protection/>
    </xf>
    <xf numFmtId="3" fontId="24" fillId="0" borderId="14" xfId="52" applyNumberFormat="1" applyFont="1" applyBorder="1" applyAlignment="1" applyProtection="1">
      <alignment horizontal="left"/>
      <protection/>
    </xf>
    <xf numFmtId="3" fontId="24" fillId="0" borderId="15" xfId="52" applyNumberFormat="1" applyFont="1" applyBorder="1" applyAlignment="1" applyProtection="1">
      <alignment horizontal="center"/>
      <protection/>
    </xf>
    <xf numFmtId="4" fontId="24" fillId="33" borderId="12" xfId="52" applyNumberFormat="1" applyFont="1" applyFill="1" applyBorder="1" applyProtection="1">
      <alignment/>
      <protection locked="0"/>
    </xf>
    <xf numFmtId="4" fontId="24" fillId="0" borderId="12" xfId="52" applyNumberFormat="1" applyFont="1" applyFill="1" applyBorder="1" applyProtection="1">
      <alignment/>
      <protection/>
    </xf>
    <xf numFmtId="4" fontId="24" fillId="0" borderId="16" xfId="52" applyNumberFormat="1" applyFont="1" applyFill="1" applyBorder="1" applyProtection="1">
      <alignment/>
      <protection/>
    </xf>
    <xf numFmtId="0" fontId="6" fillId="0" borderId="17" xfId="52" applyFont="1" applyBorder="1" applyAlignment="1" applyProtection="1">
      <alignment horizontal="center" vertical="center" wrapText="1"/>
      <protection/>
    </xf>
    <xf numFmtId="167" fontId="24" fillId="0" borderId="18" xfId="52" applyNumberFormat="1" applyFont="1" applyBorder="1" applyAlignment="1" applyProtection="1">
      <alignment vertical="center" wrapText="1"/>
      <protection/>
    </xf>
    <xf numFmtId="167" fontId="24" fillId="0" borderId="19" xfId="52" applyNumberFormat="1" applyFont="1" applyBorder="1" applyAlignment="1" applyProtection="1">
      <alignment horizontal="center" vertical="center" wrapText="1"/>
      <protection/>
    </xf>
    <xf numFmtId="167" fontId="24" fillId="0" borderId="19" xfId="52" applyNumberFormat="1" applyFont="1" applyBorder="1" applyAlignment="1" applyProtection="1">
      <alignment horizontal="left" vertical="center" wrapText="1"/>
      <protection/>
    </xf>
    <xf numFmtId="167" fontId="24" fillId="0" borderId="20" xfId="52" applyNumberFormat="1" applyFont="1" applyBorder="1" applyAlignment="1" applyProtection="1">
      <alignment vertical="center" wrapText="1"/>
      <protection/>
    </xf>
    <xf numFmtId="166" fontId="24" fillId="0" borderId="17" xfId="52" applyNumberFormat="1" applyFont="1" applyFill="1" applyBorder="1" applyAlignment="1" applyProtection="1">
      <alignment horizontal="center" vertical="center" wrapText="1"/>
      <protection locked="0"/>
    </xf>
    <xf numFmtId="4" fontId="6" fillId="0" borderId="17" xfId="52" applyNumberFormat="1" applyFont="1" applyFill="1" applyBorder="1" applyAlignment="1" applyProtection="1">
      <alignment horizontal="right" vertical="center" wrapText="1"/>
      <protection/>
    </xf>
    <xf numFmtId="4" fontId="6" fillId="0" borderId="21" xfId="52" applyNumberFormat="1" applyFont="1" applyFill="1" applyBorder="1" applyAlignment="1" applyProtection="1">
      <alignment horizontal="right" vertical="center" wrapText="1"/>
      <protection/>
    </xf>
    <xf numFmtId="0" fontId="24" fillId="0" borderId="17" xfId="52" applyFont="1" applyBorder="1" applyAlignment="1" applyProtection="1">
      <alignment vertical="center" wrapText="1"/>
      <protection/>
    </xf>
    <xf numFmtId="172" fontId="24" fillId="0" borderId="18" xfId="52" applyNumberFormat="1" applyFont="1" applyBorder="1" applyProtection="1">
      <alignment/>
      <protection/>
    </xf>
    <xf numFmtId="167" fontId="24" fillId="0" borderId="19" xfId="52" applyNumberFormat="1" applyFont="1" applyBorder="1" applyAlignment="1" applyProtection="1">
      <alignment horizontal="center"/>
      <protection/>
    </xf>
    <xf numFmtId="167" fontId="24" fillId="0" borderId="19" xfId="52" applyNumberFormat="1" applyFont="1" applyBorder="1" applyAlignment="1" applyProtection="1">
      <alignment horizontal="left"/>
      <protection/>
    </xf>
    <xf numFmtId="167" fontId="24" fillId="0" borderId="20" xfId="52" applyNumberFormat="1" applyFont="1" applyBorder="1" applyAlignment="1" applyProtection="1">
      <alignment horizontal="center"/>
      <protection/>
    </xf>
    <xf numFmtId="4" fontId="24" fillId="33" borderId="17" xfId="52" applyNumberFormat="1" applyFont="1" applyFill="1" applyBorder="1" applyProtection="1">
      <alignment/>
      <protection locked="0"/>
    </xf>
    <xf numFmtId="4" fontId="24" fillId="0" borderId="17" xfId="52" applyNumberFormat="1" applyFont="1" applyFill="1" applyBorder="1" applyProtection="1">
      <alignment/>
      <protection/>
    </xf>
    <xf numFmtId="4" fontId="24" fillId="0" borderId="21" xfId="52" applyNumberFormat="1" applyFont="1" applyFill="1" applyBorder="1" applyProtection="1">
      <alignment/>
      <protection/>
    </xf>
    <xf numFmtId="172" fontId="24" fillId="0" borderId="18" xfId="52" applyNumberFormat="1" applyFont="1" applyFill="1" applyBorder="1" applyAlignment="1" applyProtection="1">
      <alignment horizontal="right"/>
      <protection/>
    </xf>
    <xf numFmtId="1" fontId="24" fillId="0" borderId="19" xfId="52" applyNumberFormat="1" applyFont="1" applyBorder="1" applyAlignment="1" applyProtection="1">
      <alignment horizontal="center"/>
      <protection/>
    </xf>
    <xf numFmtId="1" fontId="24" fillId="0" borderId="19" xfId="52" applyNumberFormat="1" applyFont="1" applyBorder="1" applyAlignment="1" applyProtection="1">
      <alignment horizontal="left"/>
      <protection/>
    </xf>
    <xf numFmtId="167" fontId="24" fillId="0" borderId="20" xfId="52" applyNumberFormat="1" applyFont="1" applyBorder="1" applyAlignment="1" applyProtection="1">
      <alignment/>
      <protection/>
    </xf>
    <xf numFmtId="172" fontId="24" fillId="0" borderId="18" xfId="52" applyNumberFormat="1" applyFont="1" applyFill="1" applyBorder="1" applyProtection="1">
      <alignment/>
      <protection/>
    </xf>
    <xf numFmtId="0" fontId="24" fillId="0" borderId="21" xfId="52" applyFont="1" applyBorder="1" applyAlignment="1" applyProtection="1">
      <alignment/>
      <protection/>
    </xf>
    <xf numFmtId="0" fontId="24" fillId="0" borderId="18" xfId="52" applyNumberFormat="1" applyFont="1" applyBorder="1" applyAlignment="1" applyProtection="1">
      <alignment horizontal="right"/>
      <protection/>
    </xf>
    <xf numFmtId="172" fontId="24" fillId="0" borderId="18" xfId="52" applyNumberFormat="1" applyFont="1" applyBorder="1" applyAlignment="1" applyProtection="1">
      <alignment horizontal="right"/>
      <protection/>
    </xf>
    <xf numFmtId="3" fontId="24" fillId="0" borderId="19" xfId="52" applyNumberFormat="1" applyFont="1" applyBorder="1" applyAlignment="1" applyProtection="1">
      <alignment horizontal="left"/>
      <protection/>
    </xf>
    <xf numFmtId="0" fontId="24" fillId="0" borderId="17" xfId="52" applyFont="1" applyBorder="1" applyProtection="1">
      <alignment/>
      <protection/>
    </xf>
    <xf numFmtId="0" fontId="24" fillId="0" borderId="18" xfId="52" applyFont="1" applyBorder="1" applyProtection="1">
      <alignment/>
      <protection/>
    </xf>
    <xf numFmtId="0" fontId="24" fillId="0" borderId="19" xfId="52" applyFont="1" applyBorder="1" applyAlignment="1" applyProtection="1">
      <alignment horizontal="center"/>
      <protection/>
    </xf>
    <xf numFmtId="0" fontId="24" fillId="0" borderId="19" xfId="52" applyFont="1" applyBorder="1" applyAlignment="1" applyProtection="1">
      <alignment horizontal="left"/>
      <protection/>
    </xf>
    <xf numFmtId="0" fontId="24" fillId="0" borderId="20" xfId="52" applyFont="1" applyBorder="1" applyProtection="1">
      <alignment/>
      <protection/>
    </xf>
    <xf numFmtId="0" fontId="24" fillId="0" borderId="17" xfId="52" applyFont="1" applyFill="1" applyBorder="1" applyProtection="1">
      <alignment/>
      <protection/>
    </xf>
    <xf numFmtId="4" fontId="6" fillId="0" borderId="17" xfId="52" applyNumberFormat="1" applyFont="1" applyFill="1" applyBorder="1" applyProtection="1">
      <alignment/>
      <protection/>
    </xf>
    <xf numFmtId="4" fontId="6" fillId="0" borderId="21" xfId="52" applyNumberFormat="1" applyFont="1" applyFill="1" applyBorder="1" applyProtection="1">
      <alignment/>
      <protection/>
    </xf>
    <xf numFmtId="168" fontId="24" fillId="0" borderId="22" xfId="52" applyNumberFormat="1" applyFont="1" applyBorder="1" applyAlignment="1" applyProtection="1">
      <alignment horizontal="center" vertical="center" wrapText="1"/>
      <protection/>
    </xf>
    <xf numFmtId="0" fontId="24" fillId="0" borderId="23" xfId="52" applyFont="1" applyBorder="1" applyAlignment="1" applyProtection="1">
      <alignment horizontal="center" vertical="center" wrapText="1"/>
      <protection/>
    </xf>
    <xf numFmtId="0" fontId="24" fillId="0" borderId="24" xfId="52" applyFont="1" applyBorder="1" applyAlignment="1" applyProtection="1">
      <alignment horizontal="center" vertical="center" wrapText="1"/>
      <protection/>
    </xf>
    <xf numFmtId="0" fontId="24" fillId="0" borderId="24" xfId="52" applyFont="1" applyBorder="1" applyAlignment="1" applyProtection="1">
      <alignment horizontal="left" vertical="center" wrapText="1"/>
      <protection/>
    </xf>
    <xf numFmtId="0" fontId="24" fillId="0" borderId="25" xfId="52" applyFont="1" applyBorder="1" applyAlignment="1" applyProtection="1">
      <alignment horizontal="center" vertical="center" wrapText="1"/>
      <protection/>
    </xf>
    <xf numFmtId="0" fontId="24" fillId="0" borderId="22" xfId="52" applyFont="1" applyFill="1" applyBorder="1" applyAlignment="1" applyProtection="1">
      <alignment horizontal="center" vertical="center" wrapText="1"/>
      <protection/>
    </xf>
    <xf numFmtId="4" fontId="6" fillId="0" borderId="22" xfId="52" applyNumberFormat="1" applyFont="1" applyFill="1" applyBorder="1" applyAlignment="1" applyProtection="1">
      <alignment horizontal="right" vertical="center" wrapText="1"/>
      <protection/>
    </xf>
    <xf numFmtId="4" fontId="6" fillId="0" borderId="26" xfId="52" applyNumberFormat="1" applyFont="1" applyFill="1" applyBorder="1" applyAlignment="1" applyProtection="1">
      <alignment horizontal="right" vertical="center" wrapText="1"/>
      <protection/>
    </xf>
    <xf numFmtId="0" fontId="24" fillId="0" borderId="27" xfId="52" applyFont="1" applyBorder="1" applyAlignment="1">
      <alignment vertical="center" wrapText="1"/>
      <protection/>
    </xf>
    <xf numFmtId="172" fontId="24" fillId="0" borderId="13" xfId="52" applyNumberFormat="1" applyFont="1" applyFill="1" applyBorder="1">
      <alignment/>
      <protection/>
    </xf>
    <xf numFmtId="3" fontId="24" fillId="0" borderId="14" xfId="52" applyNumberFormat="1" applyFont="1" applyBorder="1" applyAlignment="1">
      <alignment horizontal="center"/>
      <protection/>
    </xf>
    <xf numFmtId="3" fontId="24" fillId="0" borderId="14" xfId="52" applyNumberFormat="1" applyFont="1" applyBorder="1" applyAlignment="1">
      <alignment horizontal="left"/>
      <protection/>
    </xf>
    <xf numFmtId="3" fontId="24" fillId="0" borderId="15" xfId="52" applyNumberFormat="1" applyFont="1" applyBorder="1" applyAlignment="1">
      <alignment horizontal="center"/>
      <protection/>
    </xf>
    <xf numFmtId="4" fontId="24" fillId="0" borderId="12" xfId="52" applyNumberFormat="1" applyFont="1" applyBorder="1">
      <alignment/>
      <protection/>
    </xf>
    <xf numFmtId="0" fontId="24" fillId="0" borderId="28" xfId="52" applyFont="1" applyBorder="1" applyAlignment="1">
      <alignment vertical="center" wrapText="1"/>
      <protection/>
    </xf>
    <xf numFmtId="172" fontId="24" fillId="0" borderId="18" xfId="52" applyNumberFormat="1" applyFont="1" applyFill="1" applyBorder="1">
      <alignment/>
      <protection/>
    </xf>
    <xf numFmtId="3" fontId="24" fillId="0" borderId="19" xfId="52" applyNumberFormat="1" applyFont="1" applyBorder="1" applyAlignment="1">
      <alignment horizontal="center"/>
      <protection/>
    </xf>
    <xf numFmtId="3" fontId="24" fillId="0" borderId="19" xfId="52" applyNumberFormat="1" applyFont="1" applyBorder="1" applyAlignment="1">
      <alignment horizontal="left"/>
      <protection/>
    </xf>
    <xf numFmtId="3" fontId="24" fillId="0" borderId="20" xfId="52" applyNumberFormat="1" applyFont="1" applyBorder="1" applyAlignment="1">
      <alignment horizontal="center"/>
      <protection/>
    </xf>
    <xf numFmtId="4" fontId="24" fillId="0" borderId="17" xfId="52" applyNumberFormat="1" applyFont="1" applyBorder="1">
      <alignment/>
      <protection/>
    </xf>
    <xf numFmtId="0" fontId="6" fillId="0" borderId="28" xfId="52" applyFont="1" applyBorder="1" applyAlignment="1">
      <alignment horizontal="center" vertical="center" wrapText="1"/>
      <protection/>
    </xf>
    <xf numFmtId="167" fontId="24" fillId="0" borderId="18" xfId="52" applyNumberFormat="1" applyFont="1" applyBorder="1" applyAlignment="1">
      <alignment vertical="center" wrapText="1"/>
      <protection/>
    </xf>
    <xf numFmtId="167" fontId="24" fillId="0" borderId="19" xfId="52" applyNumberFormat="1" applyFont="1" applyBorder="1" applyAlignment="1">
      <alignment horizontal="center" vertical="center" wrapText="1"/>
      <protection/>
    </xf>
    <xf numFmtId="167" fontId="24" fillId="0" borderId="19" xfId="52" applyNumberFormat="1" applyFont="1" applyBorder="1" applyAlignment="1">
      <alignment horizontal="left" vertical="center" wrapText="1"/>
      <protection/>
    </xf>
    <xf numFmtId="167" fontId="24" fillId="0" borderId="20" xfId="52" applyNumberFormat="1" applyFont="1" applyBorder="1" applyAlignment="1">
      <alignment vertical="center" wrapText="1"/>
      <protection/>
    </xf>
    <xf numFmtId="4" fontId="24" fillId="0" borderId="17" xfId="52" applyNumberFormat="1" applyFont="1" applyBorder="1" applyProtection="1">
      <alignment/>
      <protection locked="0"/>
    </xf>
    <xf numFmtId="4" fontId="6" fillId="0" borderId="17" xfId="52" applyNumberFormat="1" applyFont="1" applyBorder="1" applyAlignment="1">
      <alignment horizontal="right" vertical="center" wrapText="1"/>
      <protection/>
    </xf>
    <xf numFmtId="172" fontId="24" fillId="0" borderId="18" xfId="52" applyNumberFormat="1" applyFont="1" applyBorder="1">
      <alignment/>
      <protection/>
    </xf>
    <xf numFmtId="167" fontId="24" fillId="0" borderId="19" xfId="52" applyNumberFormat="1" applyFont="1" applyBorder="1" applyAlignment="1">
      <alignment horizontal="center"/>
      <protection/>
    </xf>
    <xf numFmtId="167" fontId="24" fillId="0" borderId="19" xfId="52" applyNumberFormat="1" applyFont="1" applyBorder="1" applyAlignment="1">
      <alignment horizontal="left"/>
      <protection/>
    </xf>
    <xf numFmtId="167" fontId="24" fillId="0" borderId="20" xfId="52" applyNumberFormat="1" applyFont="1" applyBorder="1" applyAlignment="1">
      <alignment horizontal="center"/>
      <protection/>
    </xf>
    <xf numFmtId="172" fontId="24" fillId="0" borderId="18" xfId="52" applyNumberFormat="1" applyFont="1" applyFill="1" applyBorder="1" applyAlignment="1">
      <alignment horizontal="right"/>
      <protection/>
    </xf>
    <xf numFmtId="1" fontId="24" fillId="0" borderId="19" xfId="52" applyNumberFormat="1" applyFont="1" applyBorder="1" applyAlignment="1">
      <alignment horizontal="center"/>
      <protection/>
    </xf>
    <xf numFmtId="1" fontId="24" fillId="0" borderId="19" xfId="52" applyNumberFormat="1" applyFont="1" applyBorder="1" applyAlignment="1">
      <alignment horizontal="left"/>
      <protection/>
    </xf>
    <xf numFmtId="167" fontId="24" fillId="0" borderId="20" xfId="52" applyNumberFormat="1" applyFont="1" applyBorder="1">
      <alignment/>
      <protection/>
    </xf>
    <xf numFmtId="0" fontId="24" fillId="0" borderId="21" xfId="52" applyFont="1" applyBorder="1">
      <alignment/>
      <protection/>
    </xf>
    <xf numFmtId="0" fontId="24" fillId="0" borderId="18" xfId="52" applyFont="1" applyBorder="1" applyAlignment="1">
      <alignment horizontal="right"/>
      <protection/>
    </xf>
    <xf numFmtId="172" fontId="24" fillId="0" borderId="18" xfId="52" applyNumberFormat="1" applyFont="1" applyBorder="1" applyAlignment="1">
      <alignment horizontal="right"/>
      <protection/>
    </xf>
    <xf numFmtId="0" fontId="24" fillId="0" borderId="28" xfId="52" applyFont="1" applyBorder="1">
      <alignment/>
      <protection/>
    </xf>
    <xf numFmtId="0" fontId="24" fillId="0" borderId="18" xfId="52" applyFont="1" applyBorder="1">
      <alignment/>
      <protection/>
    </xf>
    <xf numFmtId="0" fontId="24" fillId="0" borderId="19" xfId="52" applyFont="1" applyBorder="1" applyAlignment="1">
      <alignment horizontal="center"/>
      <protection/>
    </xf>
    <xf numFmtId="0" fontId="24" fillId="0" borderId="19" xfId="52" applyFont="1" applyBorder="1" applyAlignment="1">
      <alignment horizontal="left"/>
      <protection/>
    </xf>
    <xf numFmtId="0" fontId="24" fillId="0" borderId="20" xfId="52" applyFont="1" applyBorder="1">
      <alignment/>
      <protection/>
    </xf>
    <xf numFmtId="0" fontId="24" fillId="0" borderId="17" xfId="52" applyFont="1" applyBorder="1">
      <alignment/>
      <protection/>
    </xf>
    <xf numFmtId="4" fontId="6" fillId="0" borderId="17" xfId="52" applyNumberFormat="1" applyFont="1" applyBorder="1">
      <alignment/>
      <protection/>
    </xf>
    <xf numFmtId="0" fontId="6" fillId="0" borderId="0" xfId="52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168" fontId="24" fillId="0" borderId="0" xfId="52" applyNumberFormat="1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4" fontId="6" fillId="0" borderId="0" xfId="52" applyNumberFormat="1" applyFont="1" applyBorder="1" applyAlignment="1">
      <alignment horizontal="right" vertical="center" wrapText="1"/>
      <protection/>
    </xf>
    <xf numFmtId="168" fontId="24" fillId="0" borderId="0" xfId="52" applyNumberFormat="1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left" vertical="center" wrapText="1"/>
      <protection/>
    </xf>
    <xf numFmtId="0" fontId="6" fillId="0" borderId="18" xfId="52" applyFont="1" applyBorder="1" applyAlignment="1" applyProtection="1">
      <alignment horizontal="center" vertical="center" wrapText="1"/>
      <protection/>
    </xf>
    <xf numFmtId="4" fontId="6" fillId="0" borderId="19" xfId="52" applyNumberFormat="1" applyFont="1" applyFill="1" applyBorder="1" applyAlignment="1" applyProtection="1">
      <alignment horizontal="right" vertical="center" wrapText="1"/>
      <protection/>
    </xf>
    <xf numFmtId="0" fontId="6" fillId="0" borderId="29" xfId="52" applyFont="1" applyBorder="1" applyAlignment="1" applyProtection="1">
      <alignment horizontal="center" vertical="center" wrapText="1"/>
      <protection/>
    </xf>
    <xf numFmtId="4" fontId="6" fillId="0" borderId="30" xfId="52" applyNumberFormat="1" applyFont="1" applyFill="1" applyBorder="1" applyAlignment="1" applyProtection="1">
      <alignment horizontal="right" vertical="center" wrapText="1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24" fillId="0" borderId="28" xfId="52" applyFont="1" applyBorder="1" applyAlignment="1" applyProtection="1">
      <alignment horizontal="left"/>
      <protection/>
    </xf>
    <xf numFmtId="0" fontId="24" fillId="0" borderId="31" xfId="52" applyFont="1" applyBorder="1" applyAlignment="1" applyProtection="1">
      <alignment horizontal="left"/>
      <protection/>
    </xf>
    <xf numFmtId="0" fontId="24" fillId="0" borderId="28" xfId="52" applyFont="1" applyBorder="1" applyAlignment="1">
      <alignment horizontal="left"/>
      <protection/>
    </xf>
    <xf numFmtId="0" fontId="24" fillId="0" borderId="31" xfId="52" applyFont="1" applyBorder="1" applyAlignment="1">
      <alignment horizontal="left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24" fillId="0" borderId="28" xfId="52" applyFont="1" applyBorder="1" applyAlignment="1">
      <alignment horizontal="left"/>
      <protection/>
    </xf>
    <xf numFmtId="0" fontId="24" fillId="0" borderId="31" xfId="52" applyFont="1" applyBorder="1" applyAlignment="1">
      <alignment horizontal="left"/>
      <protection/>
    </xf>
    <xf numFmtId="0" fontId="25" fillId="0" borderId="0" xfId="52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/>
      <protection/>
    </xf>
    <xf numFmtId="0" fontId="28" fillId="0" borderId="0" xfId="52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168" fontId="24" fillId="0" borderId="32" xfId="52" applyNumberFormat="1" applyFont="1" applyBorder="1" applyAlignment="1">
      <alignment horizontal="center" vertical="center" wrapText="1"/>
      <protection/>
    </xf>
    <xf numFmtId="0" fontId="24" fillId="0" borderId="23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left" vertical="center" wrapText="1"/>
      <protection/>
    </xf>
    <xf numFmtId="0" fontId="24" fillId="0" borderId="25" xfId="52" applyFont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 wrapText="1"/>
      <protection/>
    </xf>
    <xf numFmtId="4" fontId="6" fillId="0" borderId="22" xfId="52" applyNumberFormat="1" applyFont="1" applyBorder="1" applyAlignment="1">
      <alignment horizontal="right" vertical="center" wrapText="1"/>
      <protection/>
    </xf>
    <xf numFmtId="168" fontId="25" fillId="0" borderId="33" xfId="52" applyNumberFormat="1" applyFont="1" applyBorder="1" applyAlignment="1" applyProtection="1">
      <alignment horizontal="center" vertical="center" wrapText="1"/>
      <protection/>
    </xf>
    <xf numFmtId="168" fontId="24" fillId="0" borderId="31" xfId="52" applyNumberFormat="1" applyFont="1" applyBorder="1" applyAlignment="1" applyProtection="1">
      <alignment horizontal="center" vertical="center" wrapText="1"/>
      <protection/>
    </xf>
    <xf numFmtId="168" fontId="25" fillId="0" borderId="31" xfId="52" applyNumberFormat="1" applyFont="1" applyBorder="1" applyAlignment="1" applyProtection="1">
      <alignment horizontal="center" vertical="center" wrapText="1"/>
      <protection/>
    </xf>
    <xf numFmtId="0" fontId="24" fillId="0" borderId="27" xfId="52" applyFont="1" applyBorder="1" applyAlignment="1" applyProtection="1">
      <alignment horizontal="left"/>
      <protection/>
    </xf>
    <xf numFmtId="0" fontId="24" fillId="0" borderId="34" xfId="52" applyFont="1" applyBorder="1" applyAlignment="1" applyProtection="1">
      <alignment horizontal="left"/>
      <protection/>
    </xf>
    <xf numFmtId="0" fontId="24" fillId="0" borderId="16" xfId="52" applyFont="1" applyBorder="1" applyAlignment="1" applyProtection="1">
      <alignment/>
      <protection/>
    </xf>
    <xf numFmtId="0" fontId="24" fillId="0" borderId="35" xfId="52" applyFont="1" applyBorder="1" applyAlignment="1" applyProtection="1">
      <alignment vertical="center" wrapText="1"/>
      <protection/>
    </xf>
    <xf numFmtId="172" fontId="24" fillId="0" borderId="29" xfId="52" applyNumberFormat="1" applyFont="1" applyFill="1" applyBorder="1" applyAlignment="1" applyProtection="1">
      <alignment horizontal="right"/>
      <protection/>
    </xf>
    <xf numFmtId="1" fontId="24" fillId="0" borderId="30" xfId="52" applyNumberFormat="1" applyFont="1" applyBorder="1" applyAlignment="1" applyProtection="1">
      <alignment horizontal="center"/>
      <protection/>
    </xf>
    <xf numFmtId="1" fontId="24" fillId="0" borderId="30" xfId="52" applyNumberFormat="1" applyFont="1" applyBorder="1" applyAlignment="1" applyProtection="1">
      <alignment horizontal="left"/>
      <protection/>
    </xf>
    <xf numFmtId="167" fontId="24" fillId="0" borderId="36" xfId="52" applyNumberFormat="1" applyFont="1" applyBorder="1" applyAlignment="1" applyProtection="1">
      <alignment/>
      <protection/>
    </xf>
    <xf numFmtId="4" fontId="24" fillId="33" borderId="35" xfId="52" applyNumberFormat="1" applyFont="1" applyFill="1" applyBorder="1" applyProtection="1">
      <alignment/>
      <protection locked="0"/>
    </xf>
    <xf numFmtId="4" fontId="24" fillId="0" borderId="35" xfId="52" applyNumberFormat="1" applyFont="1" applyFill="1" applyBorder="1" applyProtection="1">
      <alignment/>
      <protection/>
    </xf>
    <xf numFmtId="168" fontId="24" fillId="0" borderId="35" xfId="52" applyNumberFormat="1" applyFont="1" applyBorder="1" applyAlignment="1" applyProtection="1">
      <alignment horizontal="center" vertical="center" wrapText="1"/>
      <protection/>
    </xf>
    <xf numFmtId="0" fontId="24" fillId="0" borderId="29" xfId="52" applyFont="1" applyBorder="1" applyAlignment="1" applyProtection="1">
      <alignment horizontal="center" vertical="center" wrapText="1"/>
      <protection/>
    </xf>
    <xf numFmtId="0" fontId="24" fillId="0" borderId="30" xfId="52" applyFont="1" applyBorder="1" applyAlignment="1" applyProtection="1">
      <alignment horizontal="center" vertical="center" wrapText="1"/>
      <protection/>
    </xf>
    <xf numFmtId="0" fontId="24" fillId="0" borderId="30" xfId="52" applyFont="1" applyBorder="1" applyAlignment="1" applyProtection="1">
      <alignment horizontal="left" vertical="center" wrapText="1"/>
      <protection/>
    </xf>
    <xf numFmtId="0" fontId="24" fillId="0" borderId="36" xfId="52" applyFont="1" applyBorder="1" applyAlignment="1" applyProtection="1">
      <alignment horizontal="center" vertical="center" wrapText="1"/>
      <protection/>
    </xf>
    <xf numFmtId="0" fontId="24" fillId="0" borderId="35" xfId="52" applyFont="1" applyFill="1" applyBorder="1" applyAlignment="1" applyProtection="1">
      <alignment horizontal="center" vertical="center" wrapText="1"/>
      <protection/>
    </xf>
    <xf numFmtId="4" fontId="6" fillId="0" borderId="35" xfId="52" applyNumberFormat="1" applyFont="1" applyFill="1" applyBorder="1" applyAlignment="1" applyProtection="1">
      <alignment horizontal="right" vertical="center" wrapText="1"/>
      <protection/>
    </xf>
    <xf numFmtId="0" fontId="6" fillId="0" borderId="37" xfId="52" applyFont="1" applyBorder="1" applyAlignment="1" applyProtection="1">
      <alignment horizontal="center" vertical="center" wrapText="1"/>
      <protection/>
    </xf>
    <xf numFmtId="4" fontId="6" fillId="0" borderId="38" xfId="52" applyNumberFormat="1" applyFont="1" applyFill="1" applyBorder="1" applyAlignment="1" applyProtection="1">
      <alignment horizontal="right" vertical="center" wrapText="1"/>
      <protection/>
    </xf>
    <xf numFmtId="0" fontId="24" fillId="0" borderId="39" xfId="52" applyFont="1" applyBorder="1" applyAlignment="1" applyProtection="1">
      <alignment horizontal="center" vertical="center" wrapText="1"/>
      <protection/>
    </xf>
    <xf numFmtId="4" fontId="6" fillId="0" borderId="40" xfId="52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/>
    </xf>
    <xf numFmtId="4" fontId="6" fillId="0" borderId="41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52" applyFont="1" applyBorder="1" applyAlignment="1" applyProtection="1">
      <alignment horizontal="center" vertical="center" wrapText="1"/>
      <protection/>
    </xf>
    <xf numFmtId="4" fontId="6" fillId="0" borderId="14" xfId="52" applyNumberFormat="1" applyFont="1" applyFill="1" applyBorder="1" applyAlignment="1" applyProtection="1">
      <alignment horizontal="right" vertical="center" wrapText="1"/>
      <protection/>
    </xf>
    <xf numFmtId="0" fontId="24" fillId="0" borderId="13" xfId="52" applyFont="1" applyBorder="1" applyAlignment="1">
      <alignment horizontal="right" wrapText="1"/>
      <protection/>
    </xf>
    <xf numFmtId="167" fontId="24" fillId="0" borderId="30" xfId="52" applyNumberFormat="1" applyFont="1" applyBorder="1" applyAlignment="1" applyProtection="1">
      <alignment horizontal="center"/>
      <protection/>
    </xf>
    <xf numFmtId="3" fontId="24" fillId="0" borderId="30" xfId="52" applyNumberFormat="1" applyFont="1" applyBorder="1" applyAlignment="1" applyProtection="1">
      <alignment horizontal="left"/>
      <protection/>
    </xf>
    <xf numFmtId="0" fontId="24" fillId="0" borderId="18" xfId="52" applyFont="1" applyBorder="1" applyAlignment="1" applyProtection="1">
      <alignment horizontal="right" wrapText="1"/>
      <protection/>
    </xf>
    <xf numFmtId="0" fontId="24" fillId="0" borderId="29" xfId="52" applyFont="1" applyBorder="1" applyAlignment="1" applyProtection="1">
      <alignment horizontal="right" wrapText="1"/>
      <protection/>
    </xf>
    <xf numFmtId="4" fontId="24" fillId="0" borderId="17" xfId="52" applyNumberFormat="1" applyFont="1" applyFill="1" applyBorder="1" applyProtection="1">
      <alignment/>
      <protection locked="0"/>
    </xf>
    <xf numFmtId="4" fontId="24" fillId="0" borderId="35" xfId="52" applyNumberFormat="1" applyFont="1" applyFill="1" applyBorder="1" applyProtection="1">
      <alignment/>
      <protection locked="0"/>
    </xf>
    <xf numFmtId="4" fontId="6" fillId="0" borderId="35" xfId="52" applyNumberFormat="1" applyFont="1" applyFill="1" applyBorder="1" applyProtection="1">
      <alignment/>
      <protection/>
    </xf>
    <xf numFmtId="3" fontId="24" fillId="0" borderId="42" xfId="52" applyNumberFormat="1" applyFont="1" applyBorder="1" applyAlignment="1" applyProtection="1">
      <alignment horizontal="center"/>
      <protection/>
    </xf>
    <xf numFmtId="167" fontId="24" fillId="0" borderId="43" xfId="52" applyNumberFormat="1" applyFont="1" applyBorder="1" applyAlignment="1" applyProtection="1">
      <alignment horizontal="center"/>
      <protection/>
    </xf>
    <xf numFmtId="167" fontId="24" fillId="0" borderId="44" xfId="52" applyNumberFormat="1" applyFont="1" applyBorder="1" applyAlignment="1" applyProtection="1">
      <alignment/>
      <protection/>
    </xf>
    <xf numFmtId="4" fontId="6" fillId="0" borderId="45" xfId="52" applyNumberFormat="1" applyFont="1" applyFill="1" applyBorder="1" applyProtection="1">
      <alignment/>
      <protection/>
    </xf>
    <xf numFmtId="171" fontId="24" fillId="0" borderId="18" xfId="52" applyNumberFormat="1" applyFont="1" applyBorder="1" applyAlignment="1" applyProtection="1">
      <alignment horizontal="right" wrapText="1"/>
      <protection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6" fillId="0" borderId="10" xfId="52" applyFont="1" applyBorder="1" applyAlignment="1" applyProtection="1">
      <alignment horizontal="center" vertical="center" wrapText="1"/>
      <protection/>
    </xf>
    <xf numFmtId="0" fontId="6" fillId="0" borderId="11" xfId="52" applyFont="1" applyBorder="1" applyAlignment="1" applyProtection="1">
      <alignment horizontal="center" vertical="center" wrapText="1"/>
      <protection/>
    </xf>
    <xf numFmtId="0" fontId="6" fillId="0" borderId="46" xfId="52" applyFont="1" applyBorder="1" applyAlignment="1" applyProtection="1">
      <alignment horizontal="center" vertical="center" wrapText="1"/>
      <protection/>
    </xf>
    <xf numFmtId="0" fontId="24" fillId="0" borderId="28" xfId="52" applyFont="1" applyBorder="1" applyAlignment="1" applyProtection="1">
      <alignment horizontal="left"/>
      <protection/>
    </xf>
    <xf numFmtId="0" fontId="24" fillId="0" borderId="31" xfId="52" applyFont="1" applyBorder="1" applyAlignment="1" applyProtection="1">
      <alignment horizontal="left"/>
      <protection/>
    </xf>
    <xf numFmtId="0" fontId="24" fillId="0" borderId="21" xfId="52" applyFont="1" applyBorder="1" applyAlignment="1" applyProtection="1">
      <alignment horizontal="left"/>
      <protection/>
    </xf>
    <xf numFmtId="0" fontId="24" fillId="0" borderId="27" xfId="52" applyFont="1" applyFill="1" applyBorder="1" applyAlignment="1" applyProtection="1">
      <alignment horizontal="left"/>
      <protection/>
    </xf>
    <xf numFmtId="0" fontId="24" fillId="0" borderId="34" xfId="52" applyFont="1" applyFill="1" applyBorder="1" applyAlignment="1" applyProtection="1">
      <alignment horizontal="left"/>
      <protection/>
    </xf>
    <xf numFmtId="0" fontId="24" fillId="0" borderId="16" xfId="52" applyFont="1" applyFill="1" applyBorder="1" applyAlignment="1" applyProtection="1">
      <alignment horizontal="left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6" fillId="0" borderId="47" xfId="52" applyFont="1" applyBorder="1" applyAlignment="1">
      <alignment horizontal="center" vertical="center" wrapText="1"/>
      <protection/>
    </xf>
    <xf numFmtId="0" fontId="6" fillId="0" borderId="48" xfId="52" applyFont="1" applyBorder="1" applyAlignment="1">
      <alignment horizontal="center" vertical="center" wrapText="1"/>
      <protection/>
    </xf>
    <xf numFmtId="0" fontId="6" fillId="0" borderId="49" xfId="52" applyFont="1" applyBorder="1" applyAlignment="1">
      <alignment horizontal="center" vertical="center" wrapText="1"/>
      <protection/>
    </xf>
    <xf numFmtId="0" fontId="24" fillId="0" borderId="29" xfId="52" applyFont="1" applyBorder="1" applyAlignment="1" applyProtection="1">
      <alignment horizontal="left"/>
      <protection/>
    </xf>
    <xf numFmtId="0" fontId="24" fillId="0" borderId="30" xfId="52" applyFont="1" applyBorder="1" applyAlignment="1" applyProtection="1">
      <alignment horizontal="left"/>
      <protection/>
    </xf>
    <xf numFmtId="0" fontId="24" fillId="0" borderId="36" xfId="52" applyFont="1" applyBorder="1" applyAlignment="1" applyProtection="1">
      <alignment horizontal="left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28" xfId="52" applyFont="1" applyBorder="1" applyAlignment="1" applyProtection="1">
      <alignment horizontal="center" vertical="center" wrapText="1"/>
      <protection/>
    </xf>
    <xf numFmtId="0" fontId="6" fillId="0" borderId="31" xfId="52" applyFont="1" applyBorder="1" applyAlignment="1" applyProtection="1">
      <alignment horizontal="center" vertical="center" wrapText="1"/>
      <protection/>
    </xf>
    <xf numFmtId="0" fontId="6" fillId="0" borderId="21" xfId="52" applyFont="1" applyBorder="1" applyAlignment="1" applyProtection="1">
      <alignment horizontal="center" vertical="center" wrapText="1"/>
      <protection/>
    </xf>
    <xf numFmtId="0" fontId="6" fillId="0" borderId="50" xfId="52" applyFont="1" applyBorder="1" applyAlignment="1" applyProtection="1">
      <alignment horizontal="center" vertical="center" wrapText="1"/>
      <protection/>
    </xf>
    <xf numFmtId="0" fontId="6" fillId="0" borderId="33" xfId="52" applyFont="1" applyBorder="1" applyAlignment="1" applyProtection="1">
      <alignment horizontal="center" vertical="center" wrapText="1"/>
      <protection/>
    </xf>
    <xf numFmtId="0" fontId="6" fillId="0" borderId="45" xfId="5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0" fillId="0" borderId="0" xfId="52" applyFont="1" applyBorder="1" applyAlignment="1" applyProtection="1">
      <alignment horizontal="center" vertical="center" wrapText="1"/>
      <protection/>
    </xf>
    <xf numFmtId="0" fontId="6" fillId="0" borderId="47" xfId="52" applyFont="1" applyBorder="1" applyAlignment="1" applyProtection="1">
      <alignment horizontal="center" vertical="center"/>
      <protection/>
    </xf>
    <xf numFmtId="0" fontId="6" fillId="0" borderId="51" xfId="52" applyFont="1" applyBorder="1" applyAlignment="1" applyProtection="1">
      <alignment horizontal="center" vertical="center"/>
      <protection/>
    </xf>
    <xf numFmtId="0" fontId="6" fillId="0" borderId="52" xfId="52" applyFont="1" applyBorder="1" applyAlignment="1" applyProtection="1">
      <alignment horizontal="center" vertical="center"/>
      <protection/>
    </xf>
    <xf numFmtId="0" fontId="6" fillId="0" borderId="48" xfId="52" applyFont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horizontal="center" vertical="center"/>
      <protection/>
    </xf>
    <xf numFmtId="0" fontId="6" fillId="0" borderId="53" xfId="52" applyFont="1" applyBorder="1" applyAlignment="1" applyProtection="1">
      <alignment horizontal="center" vertical="center"/>
      <protection/>
    </xf>
    <xf numFmtId="0" fontId="6" fillId="0" borderId="47" xfId="52" applyFont="1" applyBorder="1" applyAlignment="1" applyProtection="1">
      <alignment horizontal="center" vertical="center" wrapText="1"/>
      <protection/>
    </xf>
    <xf numFmtId="0" fontId="6" fillId="0" borderId="51" xfId="52" applyFont="1" applyBorder="1" applyAlignment="1" applyProtection="1">
      <alignment horizontal="center" vertical="center" wrapText="1"/>
      <protection/>
    </xf>
    <xf numFmtId="0" fontId="6" fillId="0" borderId="52" xfId="52" applyFont="1" applyBorder="1" applyAlignment="1" applyProtection="1">
      <alignment horizontal="center" vertical="center" wrapText="1"/>
      <protection/>
    </xf>
    <xf numFmtId="0" fontId="6" fillId="0" borderId="48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6" fillId="0" borderId="53" xfId="52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3" xfId="52" applyFont="1" applyBorder="1" applyAlignment="1">
      <alignment horizontal="center" vertical="center" wrapText="1"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6" fillId="0" borderId="50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left"/>
      <protection/>
    </xf>
    <xf numFmtId="0" fontId="24" fillId="0" borderId="14" xfId="52" applyFont="1" applyBorder="1" applyAlignment="1">
      <alignment horizontal="left"/>
      <protection/>
    </xf>
    <xf numFmtId="0" fontId="24" fillId="0" borderId="15" xfId="52" applyFont="1" applyBorder="1" applyAlignment="1">
      <alignment horizontal="left"/>
      <protection/>
    </xf>
    <xf numFmtId="0" fontId="24" fillId="0" borderId="18" xfId="52" applyFont="1" applyBorder="1" applyAlignment="1">
      <alignment horizontal="left"/>
      <protection/>
    </xf>
    <xf numFmtId="0" fontId="24" fillId="0" borderId="19" xfId="52" applyFont="1" applyBorder="1" applyAlignment="1">
      <alignment horizontal="left"/>
      <protection/>
    </xf>
    <xf numFmtId="0" fontId="24" fillId="0" borderId="20" xfId="52" applyFont="1" applyBorder="1" applyAlignment="1">
      <alignment horizontal="left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24" fillId="0" borderId="28" xfId="52" applyFont="1" applyBorder="1" applyAlignment="1">
      <alignment horizontal="left"/>
      <protection/>
    </xf>
    <xf numFmtId="0" fontId="24" fillId="0" borderId="31" xfId="52" applyFont="1" applyBorder="1" applyAlignment="1">
      <alignment horizontal="left"/>
      <protection/>
    </xf>
    <xf numFmtId="0" fontId="6" fillId="0" borderId="32" xfId="52" applyFont="1" applyBorder="1" applyAlignment="1" applyProtection="1">
      <alignment horizontal="center" vertical="center" wrapText="1"/>
      <protection/>
    </xf>
    <xf numFmtId="0" fontId="6" fillId="0" borderId="54" xfId="52" applyFont="1" applyBorder="1" applyAlignment="1" applyProtection="1">
      <alignment horizontal="center" vertical="center" wrapText="1"/>
      <protection/>
    </xf>
    <xf numFmtId="0" fontId="6" fillId="0" borderId="26" xfId="52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zoomScaleSheetLayoutView="100" workbookViewId="0" topLeftCell="A1">
      <selection activeCell="E71" sqref="E71"/>
    </sheetView>
  </sheetViews>
  <sheetFormatPr defaultColWidth="8.796875" defaultRowHeight="14.25"/>
  <cols>
    <col min="1" max="1" width="10.69921875" style="1" customWidth="1"/>
    <col min="2" max="4" width="9" style="1" customWidth="1"/>
    <col min="5" max="5" width="8.5" style="1" customWidth="1"/>
    <col min="6" max="6" width="4" style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12.3984375" style="1" bestFit="1" customWidth="1"/>
    <col min="17" max="17" width="10.8984375" style="1" bestFit="1" customWidth="1"/>
    <col min="18" max="18" width="11.8984375" style="1" bestFit="1" customWidth="1"/>
    <col min="19" max="16384" width="9" style="1" customWidth="1"/>
  </cols>
  <sheetData>
    <row r="1" spans="1:15" s="2" customFormat="1" ht="51" customHeight="1">
      <c r="A1" s="1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42" t="s">
        <v>55</v>
      </c>
      <c r="N1" s="243"/>
      <c r="O1" s="243"/>
    </row>
    <row r="2" spans="1:15" s="2" customFormat="1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5"/>
      <c r="L2" s="15"/>
      <c r="M2" s="15"/>
      <c r="N2" s="18"/>
      <c r="O2" s="18"/>
    </row>
    <row r="3" spans="1:15" s="2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5"/>
      <c r="L3" s="15"/>
      <c r="M3" s="15"/>
      <c r="N3" s="18"/>
      <c r="O3" s="18"/>
    </row>
    <row r="4" spans="1:15" s="2" customFormat="1" ht="15" customHeight="1">
      <c r="A4" s="212" t="s">
        <v>16</v>
      </c>
      <c r="B4" s="212"/>
      <c r="C4" s="212"/>
      <c r="D4" s="16"/>
      <c r="E4" s="12"/>
      <c r="F4" s="12"/>
      <c r="G4" s="12"/>
      <c r="H4" s="12"/>
      <c r="I4" s="12"/>
      <c r="J4" s="12"/>
      <c r="K4" s="15"/>
      <c r="L4" s="15"/>
      <c r="M4" s="15"/>
      <c r="N4" s="18"/>
      <c r="O4" s="18"/>
    </row>
    <row r="5" spans="1:15" s="2" customFormat="1" ht="30" customHeight="1">
      <c r="A5" s="228" t="s">
        <v>18</v>
      </c>
      <c r="B5" s="228"/>
      <c r="C5" s="228"/>
      <c r="D5" s="17"/>
      <c r="E5" s="12"/>
      <c r="F5" s="12"/>
      <c r="G5" s="12"/>
      <c r="H5" s="12"/>
      <c r="I5" s="12"/>
      <c r="J5" s="12"/>
      <c r="K5" s="15"/>
      <c r="L5" s="15"/>
      <c r="M5" s="15"/>
      <c r="N5" s="18"/>
      <c r="O5" s="18"/>
    </row>
    <row r="6" spans="1:15" s="2" customFormat="1" ht="15" customHeight="1">
      <c r="A6" s="229" t="s">
        <v>19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pans="1:21" ht="15.75" thickBot="1">
      <c r="A7" s="13"/>
      <c r="B7" s="13"/>
      <c r="C7" s="13"/>
      <c r="D7" s="13"/>
      <c r="E7" s="13"/>
      <c r="F7" s="13"/>
      <c r="G7" s="13"/>
      <c r="H7" s="13"/>
      <c r="I7" s="30"/>
      <c r="J7" s="31"/>
      <c r="K7" s="31"/>
      <c r="L7" s="13"/>
      <c r="M7" s="13"/>
      <c r="N7" s="13"/>
      <c r="O7" s="13"/>
      <c r="Q7" s="3"/>
      <c r="R7" s="3"/>
      <c r="T7" s="3"/>
      <c r="U7" s="3"/>
    </row>
    <row r="8" spans="1:21" ht="47.25">
      <c r="A8" s="203" t="s">
        <v>0</v>
      </c>
      <c r="B8" s="230" t="s">
        <v>1</v>
      </c>
      <c r="C8" s="231"/>
      <c r="D8" s="231"/>
      <c r="E8" s="231"/>
      <c r="F8" s="232"/>
      <c r="G8" s="203" t="s">
        <v>2</v>
      </c>
      <c r="H8" s="236" t="s">
        <v>3</v>
      </c>
      <c r="I8" s="237"/>
      <c r="J8" s="237"/>
      <c r="K8" s="238"/>
      <c r="L8" s="38" t="s">
        <v>4</v>
      </c>
      <c r="M8" s="38" t="s">
        <v>22</v>
      </c>
      <c r="N8" s="38" t="s">
        <v>23</v>
      </c>
      <c r="O8" s="38" t="s">
        <v>5</v>
      </c>
      <c r="Q8" s="3"/>
      <c r="R8" s="3"/>
      <c r="T8" s="3"/>
      <c r="U8" s="3"/>
    </row>
    <row r="9" spans="1:21" ht="16.5" thickBot="1">
      <c r="A9" s="204"/>
      <c r="B9" s="233"/>
      <c r="C9" s="234"/>
      <c r="D9" s="234"/>
      <c r="E9" s="234"/>
      <c r="F9" s="235"/>
      <c r="G9" s="204"/>
      <c r="H9" s="239"/>
      <c r="I9" s="240"/>
      <c r="J9" s="240"/>
      <c r="K9" s="241"/>
      <c r="L9" s="39" t="s">
        <v>6</v>
      </c>
      <c r="M9" s="39" t="s">
        <v>6</v>
      </c>
      <c r="N9" s="39" t="s">
        <v>6</v>
      </c>
      <c r="O9" s="39" t="s">
        <v>6</v>
      </c>
      <c r="Q9" s="3"/>
      <c r="R9" s="3"/>
      <c r="T9" s="3"/>
      <c r="U9" s="3"/>
    </row>
    <row r="10" spans="1:21" ht="15" customHeight="1">
      <c r="A10" s="203" t="s">
        <v>51</v>
      </c>
      <c r="B10" s="209" t="s">
        <v>10</v>
      </c>
      <c r="C10" s="210"/>
      <c r="D10" s="210"/>
      <c r="E10" s="210"/>
      <c r="F10" s="211"/>
      <c r="G10" s="40" t="s">
        <v>11</v>
      </c>
      <c r="H10" s="41">
        <v>487.387</v>
      </c>
      <c r="I10" s="42"/>
      <c r="J10" s="43" t="s">
        <v>9</v>
      </c>
      <c r="K10" s="44"/>
      <c r="L10" s="45"/>
      <c r="M10" s="46">
        <f>ROUND(L10*H10,3)</f>
        <v>0</v>
      </c>
      <c r="N10" s="46">
        <f>O10-M10</f>
        <v>0</v>
      </c>
      <c r="O10" s="47">
        <f>ROUND(M10*1.23,3)</f>
        <v>0</v>
      </c>
      <c r="Q10" s="3"/>
      <c r="T10" s="3"/>
      <c r="U10" s="3"/>
    </row>
    <row r="11" spans="1:21" ht="15.75" customHeight="1">
      <c r="A11" s="204"/>
      <c r="B11" s="222" t="s">
        <v>21</v>
      </c>
      <c r="C11" s="223"/>
      <c r="D11" s="223"/>
      <c r="E11" s="223"/>
      <c r="F11" s="224"/>
      <c r="G11" s="48"/>
      <c r="H11" s="49"/>
      <c r="I11" s="50"/>
      <c r="J11" s="51"/>
      <c r="K11" s="52"/>
      <c r="L11" s="53"/>
      <c r="M11" s="54">
        <f>SUM(M10:M10)</f>
        <v>0</v>
      </c>
      <c r="N11" s="54">
        <f>SUM(N10:N10)</f>
        <v>0</v>
      </c>
      <c r="O11" s="55">
        <f>SUM(O10:O10)</f>
        <v>0</v>
      </c>
      <c r="Q11" s="3"/>
      <c r="T11" s="3"/>
      <c r="U11" s="3"/>
    </row>
    <row r="12" spans="1:21" ht="15.75">
      <c r="A12" s="204"/>
      <c r="B12" s="206" t="s">
        <v>12</v>
      </c>
      <c r="C12" s="207"/>
      <c r="D12" s="207"/>
      <c r="E12" s="207"/>
      <c r="F12" s="208"/>
      <c r="G12" s="56" t="s">
        <v>11</v>
      </c>
      <c r="H12" s="57">
        <f>H10</f>
        <v>487.387</v>
      </c>
      <c r="I12" s="58"/>
      <c r="J12" s="59" t="s">
        <v>9</v>
      </c>
      <c r="K12" s="60"/>
      <c r="L12" s="61"/>
      <c r="M12" s="62">
        <f>ROUND(L12*H12,3)</f>
        <v>0</v>
      </c>
      <c r="N12" s="62">
        <f>O12-M12</f>
        <v>0</v>
      </c>
      <c r="O12" s="63">
        <f>ROUND(M12*1.23,3)</f>
        <v>0</v>
      </c>
      <c r="T12" s="3"/>
      <c r="U12" s="3"/>
    </row>
    <row r="13" spans="1:21" ht="15.75">
      <c r="A13" s="204"/>
      <c r="B13" s="206" t="s">
        <v>42</v>
      </c>
      <c r="C13" s="207"/>
      <c r="D13" s="207"/>
      <c r="E13" s="207"/>
      <c r="F13" s="208"/>
      <c r="G13" s="56"/>
      <c r="H13" s="64">
        <v>416</v>
      </c>
      <c r="I13" s="65" t="s">
        <v>14</v>
      </c>
      <c r="J13" s="66">
        <v>12</v>
      </c>
      <c r="K13" s="67" t="s">
        <v>39</v>
      </c>
      <c r="L13" s="61"/>
      <c r="M13" s="62">
        <f>ROUND(L13*H13*J13,3)</f>
        <v>0</v>
      </c>
      <c r="N13" s="62">
        <f aca="true" t="shared" si="0" ref="N13:N19">O13-M13</f>
        <v>0</v>
      </c>
      <c r="O13" s="63">
        <f aca="true" t="shared" si="1" ref="O13:O19">ROUND(M13*1.23,3)</f>
        <v>0</v>
      </c>
      <c r="T13" s="3"/>
      <c r="U13" s="3"/>
    </row>
    <row r="14" spans="1:21" ht="15.75">
      <c r="A14" s="204"/>
      <c r="B14" s="206" t="s">
        <v>43</v>
      </c>
      <c r="C14" s="207"/>
      <c r="D14" s="207"/>
      <c r="E14" s="207"/>
      <c r="F14" s="208"/>
      <c r="G14" s="56"/>
      <c r="H14" s="64">
        <f>H13</f>
        <v>416</v>
      </c>
      <c r="I14" s="58" t="s">
        <v>14</v>
      </c>
      <c r="J14" s="66">
        <v>12</v>
      </c>
      <c r="K14" s="67" t="s">
        <v>39</v>
      </c>
      <c r="L14" s="61"/>
      <c r="M14" s="62">
        <f>ROUND(L14*H14*J14,3)</f>
        <v>0</v>
      </c>
      <c r="N14" s="62">
        <f t="shared" si="0"/>
        <v>0</v>
      </c>
      <c r="O14" s="63">
        <f t="shared" si="1"/>
        <v>0</v>
      </c>
      <c r="T14" s="3"/>
      <c r="U14" s="3"/>
    </row>
    <row r="15" spans="1:21" ht="15.75">
      <c r="A15" s="204"/>
      <c r="B15" s="206" t="s">
        <v>13</v>
      </c>
      <c r="C15" s="207"/>
      <c r="D15" s="207"/>
      <c r="E15" s="207"/>
      <c r="F15" s="208"/>
      <c r="G15" s="56"/>
      <c r="H15" s="68">
        <f>H10</f>
        <v>487.387</v>
      </c>
      <c r="I15" s="58"/>
      <c r="J15" s="59" t="s">
        <v>9</v>
      </c>
      <c r="K15" s="60"/>
      <c r="L15" s="61"/>
      <c r="M15" s="62">
        <f>ROUND(L15*H15,3)</f>
        <v>0</v>
      </c>
      <c r="N15" s="62">
        <f t="shared" si="0"/>
        <v>0</v>
      </c>
      <c r="O15" s="63">
        <f t="shared" si="1"/>
        <v>0</v>
      </c>
      <c r="Q15" s="3"/>
      <c r="R15" s="3"/>
      <c r="U15" s="3"/>
    </row>
    <row r="16" spans="1:18" ht="15.75">
      <c r="A16" s="204"/>
      <c r="B16" s="206" t="s">
        <v>20</v>
      </c>
      <c r="C16" s="207"/>
      <c r="D16" s="207"/>
      <c r="E16" s="207"/>
      <c r="F16" s="69"/>
      <c r="G16" s="56"/>
      <c r="H16" s="70">
        <v>6</v>
      </c>
      <c r="I16" s="58" t="s">
        <v>14</v>
      </c>
      <c r="J16" s="201">
        <v>12</v>
      </c>
      <c r="K16" s="67" t="s">
        <v>39</v>
      </c>
      <c r="L16" s="61"/>
      <c r="M16" s="62">
        <f>ROUND(L16*H16*J16,3)</f>
        <v>0</v>
      </c>
      <c r="N16" s="62">
        <f t="shared" si="0"/>
        <v>0</v>
      </c>
      <c r="O16" s="63">
        <f t="shared" si="1"/>
        <v>0</v>
      </c>
      <c r="Q16" s="3"/>
      <c r="R16" s="3"/>
    </row>
    <row r="17" spans="1:18" ht="15.75">
      <c r="A17" s="204"/>
      <c r="B17" s="206" t="s">
        <v>24</v>
      </c>
      <c r="C17" s="207"/>
      <c r="D17" s="207"/>
      <c r="E17" s="207"/>
      <c r="F17" s="69"/>
      <c r="G17" s="56"/>
      <c r="H17" s="71">
        <f>H10</f>
        <v>487.387</v>
      </c>
      <c r="I17" s="58"/>
      <c r="J17" s="72" t="s">
        <v>9</v>
      </c>
      <c r="K17" s="67"/>
      <c r="L17" s="61"/>
      <c r="M17" s="62">
        <f>ROUND(L17*H17,3)</f>
        <v>0</v>
      </c>
      <c r="N17" s="62">
        <f t="shared" si="0"/>
        <v>0</v>
      </c>
      <c r="O17" s="63">
        <f t="shared" si="1"/>
        <v>0</v>
      </c>
      <c r="Q17" s="3"/>
      <c r="R17" s="3"/>
    </row>
    <row r="18" spans="1:18" ht="15.75">
      <c r="A18" s="204"/>
      <c r="B18" s="206" t="s">
        <v>25</v>
      </c>
      <c r="C18" s="207"/>
      <c r="D18" s="207"/>
      <c r="E18" s="207"/>
      <c r="F18" s="69"/>
      <c r="G18" s="56"/>
      <c r="H18" s="71">
        <f>H10</f>
        <v>487.387</v>
      </c>
      <c r="I18" s="58"/>
      <c r="J18" s="72" t="s">
        <v>9</v>
      </c>
      <c r="K18" s="67"/>
      <c r="L18" s="61"/>
      <c r="M18" s="62">
        <f>ROUND(L18*H18,3)</f>
        <v>0</v>
      </c>
      <c r="N18" s="62">
        <f t="shared" si="0"/>
        <v>0</v>
      </c>
      <c r="O18" s="63">
        <f t="shared" si="1"/>
        <v>0</v>
      </c>
      <c r="Q18" s="3"/>
      <c r="R18" s="3"/>
    </row>
    <row r="19" spans="1:18" ht="15.75">
      <c r="A19" s="204"/>
      <c r="B19" s="140" t="s">
        <v>41</v>
      </c>
      <c r="C19" s="141"/>
      <c r="D19" s="141"/>
      <c r="E19" s="141"/>
      <c r="F19" s="69"/>
      <c r="G19" s="56"/>
      <c r="H19" s="118">
        <f>H10*3915/8760</f>
        <v>217.82192979452054</v>
      </c>
      <c r="I19" s="58"/>
      <c r="J19" s="72" t="s">
        <v>9</v>
      </c>
      <c r="K19" s="67"/>
      <c r="L19" s="61"/>
      <c r="M19" s="62">
        <f>L19*H19</f>
        <v>0</v>
      </c>
      <c r="N19" s="62">
        <f t="shared" si="0"/>
        <v>0</v>
      </c>
      <c r="O19" s="63">
        <f t="shared" si="1"/>
        <v>0</v>
      </c>
      <c r="Q19" s="3"/>
      <c r="R19" s="3"/>
    </row>
    <row r="20" spans="1:18" ht="15.75" customHeight="1">
      <c r="A20" s="204"/>
      <c r="B20" s="222" t="s">
        <v>53</v>
      </c>
      <c r="C20" s="223"/>
      <c r="D20" s="223"/>
      <c r="E20" s="223"/>
      <c r="F20" s="224"/>
      <c r="G20" s="73"/>
      <c r="H20" s="74" t="s">
        <v>8</v>
      </c>
      <c r="I20" s="75"/>
      <c r="J20" s="76"/>
      <c r="K20" s="77"/>
      <c r="L20" s="78"/>
      <c r="M20" s="79">
        <f>SUM(M12:M19)</f>
        <v>0</v>
      </c>
      <c r="N20" s="79">
        <f>SUM(N12:N19)</f>
        <v>0</v>
      </c>
      <c r="O20" s="80">
        <f>SUM(O12:O19)</f>
        <v>0</v>
      </c>
      <c r="Q20" s="3"/>
      <c r="R20" s="3"/>
    </row>
    <row r="21" spans="1:18" ht="15" customHeight="1" thickBot="1">
      <c r="A21" s="204"/>
      <c r="B21" s="261" t="s">
        <v>7</v>
      </c>
      <c r="C21" s="262"/>
      <c r="D21" s="262"/>
      <c r="E21" s="262"/>
      <c r="F21" s="263"/>
      <c r="G21" s="81"/>
      <c r="H21" s="82"/>
      <c r="I21" s="83"/>
      <c r="J21" s="84"/>
      <c r="K21" s="85"/>
      <c r="L21" s="86"/>
      <c r="M21" s="87">
        <f>M11+M20</f>
        <v>0</v>
      </c>
      <c r="N21" s="87">
        <f>N11+N20</f>
        <v>0</v>
      </c>
      <c r="O21" s="88">
        <f>O11+O20</f>
        <v>0</v>
      </c>
      <c r="Q21" s="3"/>
      <c r="R21" s="3"/>
    </row>
    <row r="22" spans="1:20" s="35" customFormat="1" ht="15" customHeight="1">
      <c r="A22" s="247" t="s">
        <v>50</v>
      </c>
      <c r="B22" s="250" t="s">
        <v>10</v>
      </c>
      <c r="C22" s="251"/>
      <c r="D22" s="251"/>
      <c r="E22" s="251"/>
      <c r="F22" s="252"/>
      <c r="G22" s="89" t="s">
        <v>29</v>
      </c>
      <c r="H22" s="90">
        <v>74.911</v>
      </c>
      <c r="I22" s="91"/>
      <c r="J22" s="92" t="s">
        <v>9</v>
      </c>
      <c r="K22" s="93"/>
      <c r="L22" s="45"/>
      <c r="M22" s="94">
        <f>ROUND(L22*H22,3)</f>
        <v>0</v>
      </c>
      <c r="N22" s="94">
        <f>O22-M22</f>
        <v>0</v>
      </c>
      <c r="O22" s="94">
        <f>ROUND(M22*1.23,3)</f>
        <v>0</v>
      </c>
      <c r="T22" s="1"/>
    </row>
    <row r="23" spans="1:20" s="35" customFormat="1" ht="15" customHeight="1">
      <c r="A23" s="248"/>
      <c r="B23" s="253" t="s">
        <v>27</v>
      </c>
      <c r="C23" s="254"/>
      <c r="D23" s="254"/>
      <c r="E23" s="254"/>
      <c r="F23" s="255"/>
      <c r="G23" s="95" t="s">
        <v>30</v>
      </c>
      <c r="H23" s="96">
        <v>149.823</v>
      </c>
      <c r="I23" s="97"/>
      <c r="J23" s="98" t="s">
        <v>9</v>
      </c>
      <c r="K23" s="99"/>
      <c r="L23" s="61"/>
      <c r="M23" s="100">
        <f>ROUND(L23*H23,3)</f>
        <v>0</v>
      </c>
      <c r="N23" s="100">
        <f>O23-M23</f>
        <v>0</v>
      </c>
      <c r="O23" s="100">
        <f>ROUND(M23*1.23,3)</f>
        <v>0</v>
      </c>
      <c r="T23" s="1"/>
    </row>
    <row r="24" spans="1:15" s="35" customFormat="1" ht="15.75" customHeight="1">
      <c r="A24" s="248"/>
      <c r="B24" s="256" t="s">
        <v>47</v>
      </c>
      <c r="C24" s="257"/>
      <c r="D24" s="257"/>
      <c r="E24" s="257"/>
      <c r="F24" s="258"/>
      <c r="G24" s="101"/>
      <c r="H24" s="102"/>
      <c r="I24" s="103"/>
      <c r="J24" s="104"/>
      <c r="K24" s="105"/>
      <c r="L24" s="106"/>
      <c r="M24" s="107">
        <f>SUM(M22:M23)</f>
        <v>0</v>
      </c>
      <c r="N24" s="107">
        <f>SUM(N22:N23)</f>
        <v>0</v>
      </c>
      <c r="O24" s="107">
        <f>SUM(O22:O23)</f>
        <v>0</v>
      </c>
    </row>
    <row r="25" spans="1:15" s="37" customFormat="1" ht="13.5" customHeight="1">
      <c r="A25" s="248"/>
      <c r="B25" s="253" t="s">
        <v>31</v>
      </c>
      <c r="C25" s="254"/>
      <c r="D25" s="254"/>
      <c r="E25" s="254"/>
      <c r="F25" s="255"/>
      <c r="G25" s="95" t="s">
        <v>29</v>
      </c>
      <c r="H25" s="108">
        <f>H22</f>
        <v>74.911</v>
      </c>
      <c r="I25" s="109"/>
      <c r="J25" s="110" t="s">
        <v>9</v>
      </c>
      <c r="K25" s="111"/>
      <c r="L25" s="61"/>
      <c r="M25" s="100">
        <f>ROUND(L25*H25,3)</f>
        <v>0</v>
      </c>
      <c r="N25" s="100">
        <f aca="true" t="shared" si="2" ref="N25:N34">O25-M25</f>
        <v>0</v>
      </c>
      <c r="O25" s="100">
        <f aca="true" t="shared" si="3" ref="O25:O34">ROUND(M25*1.23,3)</f>
        <v>0</v>
      </c>
    </row>
    <row r="26" spans="1:15" s="35" customFormat="1" ht="15.75" customHeight="1">
      <c r="A26" s="248"/>
      <c r="B26" s="253" t="s">
        <v>28</v>
      </c>
      <c r="C26" s="254"/>
      <c r="D26" s="254"/>
      <c r="E26" s="254"/>
      <c r="F26" s="255"/>
      <c r="G26" s="95" t="s">
        <v>30</v>
      </c>
      <c r="H26" s="108">
        <f>H23</f>
        <v>149.823</v>
      </c>
      <c r="I26" s="109"/>
      <c r="J26" s="110" t="s">
        <v>9</v>
      </c>
      <c r="K26" s="111"/>
      <c r="L26" s="61"/>
      <c r="M26" s="100">
        <f aca="true" t="shared" si="4" ref="M26:M32">ROUND(L26*H26,3)</f>
        <v>0</v>
      </c>
      <c r="N26" s="100">
        <f t="shared" si="2"/>
        <v>0</v>
      </c>
      <c r="O26" s="100">
        <f t="shared" si="3"/>
        <v>0</v>
      </c>
    </row>
    <row r="27" spans="1:15" s="35" customFormat="1" ht="15.75">
      <c r="A27" s="248"/>
      <c r="B27" s="253" t="s">
        <v>44</v>
      </c>
      <c r="C27" s="254"/>
      <c r="D27" s="254"/>
      <c r="E27" s="254"/>
      <c r="F27" s="255"/>
      <c r="G27" s="95"/>
      <c r="H27" s="112">
        <v>407</v>
      </c>
      <c r="I27" s="113" t="s">
        <v>14</v>
      </c>
      <c r="J27" s="114">
        <v>12</v>
      </c>
      <c r="K27" s="115" t="s">
        <v>39</v>
      </c>
      <c r="L27" s="61"/>
      <c r="M27" s="100">
        <f>ROUND(L27*H27*J27,3)</f>
        <v>0</v>
      </c>
      <c r="N27" s="100">
        <f t="shared" si="2"/>
        <v>0</v>
      </c>
      <c r="O27" s="100">
        <f t="shared" si="3"/>
        <v>0</v>
      </c>
    </row>
    <row r="28" spans="1:15" s="35" customFormat="1" ht="15.75">
      <c r="A28" s="248"/>
      <c r="B28" s="253" t="s">
        <v>45</v>
      </c>
      <c r="C28" s="254"/>
      <c r="D28" s="254"/>
      <c r="E28" s="254"/>
      <c r="F28" s="255"/>
      <c r="G28" s="95"/>
      <c r="H28" s="112">
        <v>407</v>
      </c>
      <c r="I28" s="109" t="s">
        <v>14</v>
      </c>
      <c r="J28" s="114">
        <v>12</v>
      </c>
      <c r="K28" s="115" t="s">
        <v>39</v>
      </c>
      <c r="L28" s="61"/>
      <c r="M28" s="100">
        <f>ROUND(L28*H28*J28,3)</f>
        <v>0</v>
      </c>
      <c r="N28" s="100">
        <f t="shared" si="2"/>
        <v>0</v>
      </c>
      <c r="O28" s="100">
        <f t="shared" si="3"/>
        <v>0</v>
      </c>
    </row>
    <row r="29" spans="1:16" s="35" customFormat="1" ht="15" customHeight="1">
      <c r="A29" s="248"/>
      <c r="B29" s="253" t="s">
        <v>32</v>
      </c>
      <c r="C29" s="254"/>
      <c r="D29" s="254"/>
      <c r="E29" s="254"/>
      <c r="F29" s="255"/>
      <c r="G29" s="95"/>
      <c r="H29" s="108">
        <f>H25+H26</f>
        <v>224.734</v>
      </c>
      <c r="I29" s="109"/>
      <c r="J29" s="110" t="s">
        <v>9</v>
      </c>
      <c r="K29" s="111"/>
      <c r="L29" s="61"/>
      <c r="M29" s="100">
        <f t="shared" si="4"/>
        <v>0</v>
      </c>
      <c r="N29" s="100">
        <f t="shared" si="2"/>
        <v>0</v>
      </c>
      <c r="O29" s="100">
        <f t="shared" si="3"/>
        <v>0</v>
      </c>
      <c r="P29" s="36"/>
    </row>
    <row r="30" spans="1:16" s="35" customFormat="1" ht="15" customHeight="1">
      <c r="A30" s="248"/>
      <c r="B30" s="259" t="s">
        <v>33</v>
      </c>
      <c r="C30" s="260"/>
      <c r="D30" s="260"/>
      <c r="E30" s="260"/>
      <c r="F30" s="116"/>
      <c r="G30" s="95"/>
      <c r="H30" s="202">
        <v>3</v>
      </c>
      <c r="I30" s="109" t="s">
        <v>14</v>
      </c>
      <c r="J30" s="117">
        <v>12</v>
      </c>
      <c r="K30" s="114" t="s">
        <v>39</v>
      </c>
      <c r="L30" s="61"/>
      <c r="M30" s="100">
        <f>ROUND(L30*J30*H30,3)</f>
        <v>0</v>
      </c>
      <c r="N30" s="100">
        <f t="shared" si="2"/>
        <v>0</v>
      </c>
      <c r="O30" s="100">
        <f t="shared" si="3"/>
        <v>0</v>
      </c>
      <c r="P30" s="36"/>
    </row>
    <row r="31" spans="1:16" s="35" customFormat="1" ht="15" customHeight="1">
      <c r="A31" s="248"/>
      <c r="B31" s="259" t="s">
        <v>34</v>
      </c>
      <c r="C31" s="260"/>
      <c r="D31" s="260"/>
      <c r="E31" s="260"/>
      <c r="F31" s="116"/>
      <c r="G31" s="95"/>
      <c r="H31" s="118">
        <f>H22+H23</f>
        <v>224.734</v>
      </c>
      <c r="I31" s="109"/>
      <c r="J31" s="114" t="s">
        <v>9</v>
      </c>
      <c r="K31" s="115"/>
      <c r="L31" s="61"/>
      <c r="M31" s="100">
        <f t="shared" si="4"/>
        <v>0</v>
      </c>
      <c r="N31" s="100">
        <f t="shared" si="2"/>
        <v>0</v>
      </c>
      <c r="O31" s="100">
        <f t="shared" si="3"/>
        <v>0</v>
      </c>
      <c r="P31" s="36"/>
    </row>
    <row r="32" spans="1:16" s="35" customFormat="1" ht="15" customHeight="1">
      <c r="A32" s="248"/>
      <c r="B32" s="259" t="s">
        <v>35</v>
      </c>
      <c r="C32" s="260"/>
      <c r="D32" s="260"/>
      <c r="E32" s="260"/>
      <c r="F32" s="116"/>
      <c r="G32" s="95"/>
      <c r="H32" s="118">
        <f>H22+H23</f>
        <v>224.734</v>
      </c>
      <c r="I32" s="109"/>
      <c r="J32" s="114" t="s">
        <v>9</v>
      </c>
      <c r="K32" s="115"/>
      <c r="L32" s="61"/>
      <c r="M32" s="100">
        <f t="shared" si="4"/>
        <v>0</v>
      </c>
      <c r="N32" s="100">
        <f t="shared" si="2"/>
        <v>0</v>
      </c>
      <c r="O32" s="100">
        <f t="shared" si="3"/>
        <v>0</v>
      </c>
      <c r="P32" s="36"/>
    </row>
    <row r="33" spans="1:16" s="35" customFormat="1" ht="15" customHeight="1">
      <c r="A33" s="248"/>
      <c r="B33" s="146" t="s">
        <v>40</v>
      </c>
      <c r="C33" s="147"/>
      <c r="D33" s="147"/>
      <c r="E33" s="147"/>
      <c r="F33" s="116"/>
      <c r="G33" s="95" t="s">
        <v>29</v>
      </c>
      <c r="H33" s="118">
        <v>40.175</v>
      </c>
      <c r="I33" s="109"/>
      <c r="J33" s="114" t="s">
        <v>9</v>
      </c>
      <c r="K33" s="115"/>
      <c r="L33" s="61"/>
      <c r="M33" s="100">
        <f>L33*H33</f>
        <v>0</v>
      </c>
      <c r="N33" s="100">
        <f>O33-M33</f>
        <v>0</v>
      </c>
      <c r="O33" s="100">
        <f>ROUND(M33*1.23,3)</f>
        <v>0</v>
      </c>
      <c r="P33" s="36"/>
    </row>
    <row r="34" spans="1:16" s="35" customFormat="1" ht="15" customHeight="1">
      <c r="A34" s="248"/>
      <c r="B34" s="142" t="s">
        <v>52</v>
      </c>
      <c r="C34" s="143"/>
      <c r="D34" s="143"/>
      <c r="E34" s="143"/>
      <c r="F34" s="116"/>
      <c r="G34" s="95" t="s">
        <v>30</v>
      </c>
      <c r="H34" s="118">
        <v>60.263</v>
      </c>
      <c r="I34" s="109"/>
      <c r="J34" s="114" t="s">
        <v>9</v>
      </c>
      <c r="K34" s="115"/>
      <c r="L34" s="61"/>
      <c r="M34" s="100">
        <f>L34*H34</f>
        <v>0</v>
      </c>
      <c r="N34" s="100">
        <f t="shared" si="2"/>
        <v>0</v>
      </c>
      <c r="O34" s="100">
        <f t="shared" si="3"/>
        <v>0</v>
      </c>
      <c r="P34" s="36"/>
    </row>
    <row r="35" spans="1:16" s="35" customFormat="1" ht="15" customHeight="1">
      <c r="A35" s="248"/>
      <c r="B35" s="222" t="s">
        <v>54</v>
      </c>
      <c r="C35" s="223"/>
      <c r="D35" s="223"/>
      <c r="E35" s="223"/>
      <c r="F35" s="224"/>
      <c r="G35" s="119"/>
      <c r="H35" s="120" t="s">
        <v>8</v>
      </c>
      <c r="I35" s="121"/>
      <c r="J35" s="122"/>
      <c r="K35" s="123"/>
      <c r="L35" s="124"/>
      <c r="M35" s="125">
        <f>SUM(M25:M34)</f>
        <v>0</v>
      </c>
      <c r="N35" s="125">
        <f>SUM(N25:N34)</f>
        <v>0</v>
      </c>
      <c r="O35" s="125">
        <f>SUM(O25:O34)</f>
        <v>0</v>
      </c>
      <c r="P35" s="36"/>
    </row>
    <row r="36" spans="1:16" s="4" customFormat="1" ht="15" customHeight="1" thickBot="1">
      <c r="A36" s="249"/>
      <c r="B36" s="244" t="s">
        <v>7</v>
      </c>
      <c r="C36" s="245"/>
      <c r="D36" s="245"/>
      <c r="E36" s="245"/>
      <c r="F36" s="246"/>
      <c r="G36" s="153"/>
      <c r="H36" s="154"/>
      <c r="I36" s="155"/>
      <c r="J36" s="156"/>
      <c r="K36" s="157"/>
      <c r="L36" s="158"/>
      <c r="M36" s="159">
        <f>M24+M35</f>
        <v>0</v>
      </c>
      <c r="N36" s="159">
        <f>N24+N35</f>
        <v>0</v>
      </c>
      <c r="O36" s="159">
        <f>O24+O35</f>
        <v>0</v>
      </c>
      <c r="P36" s="7"/>
    </row>
    <row r="37" spans="1:16" s="4" customFormat="1" ht="15" customHeight="1">
      <c r="A37" s="213" t="s">
        <v>49</v>
      </c>
      <c r="B37" s="209" t="s">
        <v>10</v>
      </c>
      <c r="C37" s="210"/>
      <c r="D37" s="210"/>
      <c r="E37" s="210"/>
      <c r="F37" s="211"/>
      <c r="G37" s="40" t="s">
        <v>11</v>
      </c>
      <c r="H37" s="188">
        <v>49.896</v>
      </c>
      <c r="I37" s="42"/>
      <c r="J37" s="43" t="s">
        <v>9</v>
      </c>
      <c r="K37" s="44"/>
      <c r="L37" s="45"/>
      <c r="M37" s="46">
        <f>ROUND(L37*H37,3)</f>
        <v>0</v>
      </c>
      <c r="N37" s="46">
        <f>O37-M37</f>
        <v>0</v>
      </c>
      <c r="O37" s="46">
        <f>ROUND(M37*1.23,3)</f>
        <v>0</v>
      </c>
      <c r="P37" s="7"/>
    </row>
    <row r="38" spans="1:16" s="4" customFormat="1" ht="15" customHeight="1">
      <c r="A38" s="214"/>
      <c r="B38" s="222" t="s">
        <v>21</v>
      </c>
      <c r="C38" s="223"/>
      <c r="D38" s="223"/>
      <c r="E38" s="223"/>
      <c r="F38" s="224"/>
      <c r="G38" s="48"/>
      <c r="H38" s="191"/>
      <c r="I38" s="50"/>
      <c r="J38" s="51"/>
      <c r="K38" s="52"/>
      <c r="L38" s="53"/>
      <c r="M38" s="54">
        <f>SUM(M37:M37)</f>
        <v>0</v>
      </c>
      <c r="N38" s="54">
        <f>SUM(N37:N37)</f>
        <v>0</v>
      </c>
      <c r="O38" s="54">
        <f>SUM(O37:O37)</f>
        <v>0</v>
      </c>
      <c r="P38" s="7"/>
    </row>
    <row r="39" spans="1:16" s="4" customFormat="1" ht="15" customHeight="1">
      <c r="A39" s="214"/>
      <c r="B39" s="206" t="s">
        <v>12</v>
      </c>
      <c r="C39" s="207"/>
      <c r="D39" s="207"/>
      <c r="E39" s="207"/>
      <c r="F39" s="208"/>
      <c r="G39" s="56" t="s">
        <v>11</v>
      </c>
      <c r="H39" s="191">
        <f>H37</f>
        <v>49.896</v>
      </c>
      <c r="I39" s="58"/>
      <c r="J39" s="59" t="s">
        <v>9</v>
      </c>
      <c r="K39" s="60"/>
      <c r="L39" s="61"/>
      <c r="M39" s="62">
        <f>ROUND(L39*H39,3)</f>
        <v>0</v>
      </c>
      <c r="N39" s="62">
        <f>O39-M39</f>
        <v>0</v>
      </c>
      <c r="O39" s="62">
        <f>ROUND(M39*1.23,3)</f>
        <v>0</v>
      </c>
      <c r="P39" s="7"/>
    </row>
    <row r="40" spans="1:16" s="4" customFormat="1" ht="15" customHeight="1">
      <c r="A40" s="214"/>
      <c r="B40" s="206" t="s">
        <v>42</v>
      </c>
      <c r="C40" s="207"/>
      <c r="D40" s="207"/>
      <c r="E40" s="207"/>
      <c r="F40" s="208"/>
      <c r="G40" s="161"/>
      <c r="H40" s="200">
        <v>99</v>
      </c>
      <c r="I40" s="65" t="s">
        <v>14</v>
      </c>
      <c r="J40" s="66">
        <v>12</v>
      </c>
      <c r="K40" s="67" t="s">
        <v>39</v>
      </c>
      <c r="L40" s="61"/>
      <c r="M40" s="62">
        <f>ROUND(L40*H40*J40,3)</f>
        <v>0</v>
      </c>
      <c r="N40" s="62">
        <f aca="true" t="shared" si="5" ref="N40:N45">O40-M40</f>
        <v>0</v>
      </c>
      <c r="O40" s="62">
        <f aca="true" t="shared" si="6" ref="O40:O45">ROUND(M40*1.23,3)</f>
        <v>0</v>
      </c>
      <c r="P40" s="7"/>
    </row>
    <row r="41" spans="1:16" s="4" customFormat="1" ht="15" customHeight="1">
      <c r="A41" s="214"/>
      <c r="B41" s="206" t="s">
        <v>43</v>
      </c>
      <c r="C41" s="207"/>
      <c r="D41" s="207"/>
      <c r="E41" s="207"/>
      <c r="F41" s="208"/>
      <c r="G41" s="161"/>
      <c r="H41" s="200">
        <f>H40</f>
        <v>99</v>
      </c>
      <c r="I41" s="58" t="s">
        <v>14</v>
      </c>
      <c r="J41" s="66">
        <v>12</v>
      </c>
      <c r="K41" s="67" t="s">
        <v>39</v>
      </c>
      <c r="L41" s="61"/>
      <c r="M41" s="62">
        <f>ROUND(L41*H41*J41,3)</f>
        <v>0</v>
      </c>
      <c r="N41" s="62">
        <f t="shared" si="5"/>
        <v>0</v>
      </c>
      <c r="O41" s="62">
        <f t="shared" si="6"/>
        <v>0</v>
      </c>
      <c r="P41" s="7"/>
    </row>
    <row r="42" spans="1:16" s="4" customFormat="1" ht="15" customHeight="1">
      <c r="A42" s="214"/>
      <c r="B42" s="206" t="s">
        <v>13</v>
      </c>
      <c r="C42" s="207"/>
      <c r="D42" s="207"/>
      <c r="E42" s="207"/>
      <c r="F42" s="208"/>
      <c r="G42" s="162"/>
      <c r="H42" s="191">
        <f>H37</f>
        <v>49.896</v>
      </c>
      <c r="I42" s="58"/>
      <c r="J42" s="59" t="s">
        <v>9</v>
      </c>
      <c r="K42" s="60"/>
      <c r="L42" s="61"/>
      <c r="M42" s="62">
        <f>ROUND(L42*H42,3)</f>
        <v>0</v>
      </c>
      <c r="N42" s="62">
        <f t="shared" si="5"/>
        <v>0</v>
      </c>
      <c r="O42" s="62">
        <f t="shared" si="6"/>
        <v>0</v>
      </c>
      <c r="P42" s="7"/>
    </row>
    <row r="43" spans="1:16" s="4" customFormat="1" ht="15" customHeight="1">
      <c r="A43" s="214"/>
      <c r="B43" s="206" t="s">
        <v>20</v>
      </c>
      <c r="C43" s="207"/>
      <c r="D43" s="207"/>
      <c r="E43" s="207"/>
      <c r="F43" s="69"/>
      <c r="G43" s="162"/>
      <c r="H43" s="127">
        <v>3</v>
      </c>
      <c r="I43" s="58" t="s">
        <v>14</v>
      </c>
      <c r="J43" s="191">
        <v>12</v>
      </c>
      <c r="K43" s="66" t="s">
        <v>39</v>
      </c>
      <c r="L43" s="61"/>
      <c r="M43" s="62">
        <f>ROUND(L43*J43*H43,3)</f>
        <v>0</v>
      </c>
      <c r="N43" s="62">
        <f t="shared" si="5"/>
        <v>0</v>
      </c>
      <c r="O43" s="62">
        <f t="shared" si="6"/>
        <v>0</v>
      </c>
      <c r="P43" s="7"/>
    </row>
    <row r="44" spans="1:16" s="4" customFormat="1" ht="15" customHeight="1">
      <c r="A44" s="214"/>
      <c r="B44" s="206" t="s">
        <v>24</v>
      </c>
      <c r="C44" s="207"/>
      <c r="D44" s="207"/>
      <c r="E44" s="207"/>
      <c r="F44" s="69"/>
      <c r="G44" s="162"/>
      <c r="H44" s="191">
        <f>H37</f>
        <v>49.896</v>
      </c>
      <c r="I44" s="58"/>
      <c r="J44" s="72" t="s">
        <v>9</v>
      </c>
      <c r="K44" s="67"/>
      <c r="L44" s="61"/>
      <c r="M44" s="62">
        <f>ROUND(L44*H44,3)</f>
        <v>0</v>
      </c>
      <c r="N44" s="62">
        <f t="shared" si="5"/>
        <v>0</v>
      </c>
      <c r="O44" s="62">
        <f t="shared" si="6"/>
        <v>0</v>
      </c>
      <c r="P44" s="7"/>
    </row>
    <row r="45" spans="1:16" s="4" customFormat="1" ht="15" customHeight="1" thickBot="1">
      <c r="A45" s="215"/>
      <c r="B45" s="216" t="s">
        <v>25</v>
      </c>
      <c r="C45" s="217"/>
      <c r="D45" s="217"/>
      <c r="E45" s="217"/>
      <c r="F45" s="218"/>
      <c r="G45" s="160"/>
      <c r="H45" s="192">
        <f>H37</f>
        <v>49.896</v>
      </c>
      <c r="I45" s="189"/>
      <c r="J45" s="190" t="s">
        <v>9</v>
      </c>
      <c r="K45" s="170"/>
      <c r="L45" s="171"/>
      <c r="M45" s="172">
        <f>ROUND(L45*H45,3)</f>
        <v>0</v>
      </c>
      <c r="N45" s="172">
        <f t="shared" si="5"/>
        <v>0</v>
      </c>
      <c r="O45" s="172">
        <f t="shared" si="6"/>
        <v>0</v>
      </c>
      <c r="P45" s="7"/>
    </row>
    <row r="46" spans="1:16" s="10" customFormat="1" ht="15" customHeight="1">
      <c r="A46" s="19"/>
      <c r="B46" s="148"/>
      <c r="C46" s="148"/>
      <c r="D46" s="148"/>
      <c r="E46" s="149"/>
      <c r="F46" s="24"/>
      <c r="G46" s="21"/>
      <c r="H46" s="22"/>
      <c r="I46" s="24"/>
      <c r="J46" s="24"/>
      <c r="K46" s="24"/>
      <c r="L46" s="148"/>
      <c r="M46" s="148"/>
      <c r="N46" s="148"/>
      <c r="O46" s="139"/>
      <c r="P46" s="11"/>
    </row>
    <row r="47" spans="1:16" s="8" customFormat="1" ht="15" customHeight="1">
      <c r="A47" s="25"/>
      <c r="B47" s="150"/>
      <c r="C47" s="151"/>
      <c r="D47" s="152"/>
      <c r="E47" s="152"/>
      <c r="F47" s="152"/>
      <c r="G47" s="28"/>
      <c r="H47" s="29"/>
      <c r="I47" s="27"/>
      <c r="J47" s="27"/>
      <c r="K47" s="27"/>
      <c r="L47" s="29"/>
      <c r="M47" s="26"/>
      <c r="N47" s="27"/>
      <c r="O47" s="17"/>
      <c r="P47" s="9"/>
    </row>
    <row r="48" spans="1:21" ht="15.75" thickBot="1">
      <c r="A48" s="13"/>
      <c r="B48" s="13"/>
      <c r="C48" s="13"/>
      <c r="D48" s="13"/>
      <c r="E48" s="13"/>
      <c r="F48" s="13"/>
      <c r="G48" s="13"/>
      <c r="H48" s="13"/>
      <c r="I48" s="30"/>
      <c r="J48" s="31"/>
      <c r="K48" s="31"/>
      <c r="L48" s="13"/>
      <c r="M48" s="13"/>
      <c r="N48" s="13"/>
      <c r="O48" s="13"/>
      <c r="R48" s="10"/>
      <c r="S48" s="10"/>
      <c r="T48" s="10"/>
      <c r="U48" s="10"/>
    </row>
    <row r="49" spans="1:21" ht="47.25">
      <c r="A49" s="203" t="s">
        <v>0</v>
      </c>
      <c r="B49" s="230" t="s">
        <v>1</v>
      </c>
      <c r="C49" s="231"/>
      <c r="D49" s="231"/>
      <c r="E49" s="231"/>
      <c r="F49" s="232"/>
      <c r="G49" s="203" t="s">
        <v>2</v>
      </c>
      <c r="H49" s="236" t="s">
        <v>3</v>
      </c>
      <c r="I49" s="237"/>
      <c r="J49" s="237"/>
      <c r="K49" s="238"/>
      <c r="L49" s="144" t="s">
        <v>4</v>
      </c>
      <c r="M49" s="144" t="s">
        <v>22</v>
      </c>
      <c r="N49" s="144" t="s">
        <v>23</v>
      </c>
      <c r="O49" s="144" t="s">
        <v>5</v>
      </c>
      <c r="R49" s="8"/>
      <c r="S49" s="8"/>
      <c r="T49" s="8"/>
      <c r="U49" s="8"/>
    </row>
    <row r="50" spans="1:15" ht="16.5" thickBot="1">
      <c r="A50" s="204"/>
      <c r="B50" s="233"/>
      <c r="C50" s="234"/>
      <c r="D50" s="234"/>
      <c r="E50" s="234"/>
      <c r="F50" s="235"/>
      <c r="G50" s="204"/>
      <c r="H50" s="239"/>
      <c r="I50" s="240"/>
      <c r="J50" s="240"/>
      <c r="K50" s="241"/>
      <c r="L50" s="39" t="s">
        <v>6</v>
      </c>
      <c r="M50" s="39" t="s">
        <v>6</v>
      </c>
      <c r="N50" s="39" t="s">
        <v>6</v>
      </c>
      <c r="O50" s="39" t="s">
        <v>6</v>
      </c>
    </row>
    <row r="51" spans="1:17" ht="15.75" customHeight="1">
      <c r="A51" s="203" t="s">
        <v>49</v>
      </c>
      <c r="B51" s="163" t="s">
        <v>41</v>
      </c>
      <c r="C51" s="164"/>
      <c r="D51" s="164"/>
      <c r="E51" s="164"/>
      <c r="F51" s="165"/>
      <c r="G51" s="40"/>
      <c r="H51" s="118">
        <f>H37*3915/8760</f>
        <v>22.299410958904108</v>
      </c>
      <c r="I51" s="42"/>
      <c r="J51" s="43" t="s">
        <v>9</v>
      </c>
      <c r="K51" s="196"/>
      <c r="L51" s="45"/>
      <c r="M51" s="47">
        <f>ROUND(L51*H51,3)</f>
        <v>0</v>
      </c>
      <c r="N51" s="46">
        <f>O51-M51</f>
        <v>0</v>
      </c>
      <c r="O51" s="46">
        <f>ROUND(M51*1.23,3)</f>
        <v>0</v>
      </c>
      <c r="Q51" s="4"/>
    </row>
    <row r="52" spans="1:15" ht="15.75" customHeight="1">
      <c r="A52" s="204"/>
      <c r="B52" s="222" t="s">
        <v>53</v>
      </c>
      <c r="C52" s="223"/>
      <c r="D52" s="223"/>
      <c r="E52" s="223"/>
      <c r="F52" s="224"/>
      <c r="G52" s="56"/>
      <c r="H52" s="57"/>
      <c r="I52" s="58"/>
      <c r="J52" s="59"/>
      <c r="K52" s="197"/>
      <c r="L52" s="193"/>
      <c r="M52" s="80">
        <f>SUM(M39:M45,M51)</f>
        <v>0</v>
      </c>
      <c r="N52" s="79">
        <f>SUM(N39:N45,N51)</f>
        <v>0</v>
      </c>
      <c r="O52" s="79">
        <f>SUM(O39:O45,O51)</f>
        <v>0</v>
      </c>
    </row>
    <row r="53" spans="1:15" ht="15.75" customHeight="1" thickBot="1">
      <c r="A53" s="205"/>
      <c r="B53" s="225" t="s">
        <v>7</v>
      </c>
      <c r="C53" s="226"/>
      <c r="D53" s="226"/>
      <c r="E53" s="226"/>
      <c r="F53" s="227"/>
      <c r="G53" s="166"/>
      <c r="H53" s="167"/>
      <c r="I53" s="168"/>
      <c r="J53" s="169"/>
      <c r="K53" s="198"/>
      <c r="L53" s="194"/>
      <c r="M53" s="199">
        <f>M38+M52</f>
        <v>0</v>
      </c>
      <c r="N53" s="195">
        <f>N38+N52</f>
        <v>0</v>
      </c>
      <c r="O53" s="195">
        <f>O38+O52</f>
        <v>0</v>
      </c>
    </row>
    <row r="54" spans="1:15" ht="15.75" customHeight="1">
      <c r="A54" s="203" t="s">
        <v>48</v>
      </c>
      <c r="B54" s="209" t="s">
        <v>10</v>
      </c>
      <c r="C54" s="210"/>
      <c r="D54" s="210"/>
      <c r="E54" s="210"/>
      <c r="F54" s="211"/>
      <c r="G54" s="40" t="s">
        <v>11</v>
      </c>
      <c r="H54" s="41">
        <v>218.388</v>
      </c>
      <c r="I54" s="42"/>
      <c r="J54" s="43" t="s">
        <v>9</v>
      </c>
      <c r="K54" s="44"/>
      <c r="L54" s="45"/>
      <c r="M54" s="46">
        <f>ROUND(L54*H54,3)</f>
        <v>0</v>
      </c>
      <c r="N54" s="46">
        <f>O54-M54</f>
        <v>0</v>
      </c>
      <c r="O54" s="46">
        <f>ROUND(M54*1.23,3)</f>
        <v>0</v>
      </c>
    </row>
    <row r="55" spans="1:15" ht="15.75" customHeight="1">
      <c r="A55" s="204"/>
      <c r="B55" s="222" t="s">
        <v>21</v>
      </c>
      <c r="C55" s="223"/>
      <c r="D55" s="223"/>
      <c r="E55" s="223"/>
      <c r="F55" s="224"/>
      <c r="G55" s="48"/>
      <c r="H55" s="49"/>
      <c r="I55" s="50"/>
      <c r="J55" s="51"/>
      <c r="K55" s="52"/>
      <c r="L55" s="53"/>
      <c r="M55" s="54">
        <f>SUM(M54:M54)</f>
        <v>0</v>
      </c>
      <c r="N55" s="54">
        <f>SUM(N54:N54)</f>
        <v>0</v>
      </c>
      <c r="O55" s="54">
        <f>SUM(O54:O54)</f>
        <v>0</v>
      </c>
    </row>
    <row r="56" spans="1:15" ht="15.75">
      <c r="A56" s="204"/>
      <c r="B56" s="206" t="s">
        <v>12</v>
      </c>
      <c r="C56" s="207"/>
      <c r="D56" s="207"/>
      <c r="E56" s="207"/>
      <c r="F56" s="208"/>
      <c r="G56" s="56" t="s">
        <v>11</v>
      </c>
      <c r="H56" s="57">
        <f>H54</f>
        <v>218.388</v>
      </c>
      <c r="I56" s="58"/>
      <c r="J56" s="59" t="s">
        <v>9</v>
      </c>
      <c r="K56" s="60"/>
      <c r="L56" s="61"/>
      <c r="M56" s="62">
        <f>ROUND(L56*H56,3)</f>
        <v>0</v>
      </c>
      <c r="N56" s="62">
        <f>O56-M56</f>
        <v>0</v>
      </c>
      <c r="O56" s="62">
        <f>ROUND(M56*1.23,3)</f>
        <v>0</v>
      </c>
    </row>
    <row r="57" spans="1:15" ht="15.75">
      <c r="A57" s="204"/>
      <c r="B57" s="206" t="s">
        <v>42</v>
      </c>
      <c r="C57" s="207"/>
      <c r="D57" s="207"/>
      <c r="E57" s="207"/>
      <c r="F57" s="208"/>
      <c r="G57" s="56"/>
      <c r="H57" s="64">
        <v>95</v>
      </c>
      <c r="I57" s="65" t="s">
        <v>14</v>
      </c>
      <c r="J57" s="66">
        <v>12</v>
      </c>
      <c r="K57" s="66" t="s">
        <v>39</v>
      </c>
      <c r="L57" s="61"/>
      <c r="M57" s="62">
        <f>ROUND(L57*H57*J57,3)</f>
        <v>0</v>
      </c>
      <c r="N57" s="62">
        <f aca="true" t="shared" si="7" ref="N57:N63">O57-M57</f>
        <v>0</v>
      </c>
      <c r="O57" s="62">
        <f aca="true" t="shared" si="8" ref="O57:O63">ROUND(M57*1.23,3)</f>
        <v>0</v>
      </c>
    </row>
    <row r="58" spans="1:15" ht="15.75">
      <c r="A58" s="204"/>
      <c r="B58" s="206" t="s">
        <v>43</v>
      </c>
      <c r="C58" s="207"/>
      <c r="D58" s="207"/>
      <c r="E58" s="207"/>
      <c r="F58" s="208"/>
      <c r="G58" s="56"/>
      <c r="H58" s="64">
        <f>H57</f>
        <v>95</v>
      </c>
      <c r="I58" s="58" t="s">
        <v>14</v>
      </c>
      <c r="J58" s="66">
        <v>12</v>
      </c>
      <c r="K58" s="66" t="s">
        <v>39</v>
      </c>
      <c r="L58" s="61"/>
      <c r="M58" s="62">
        <f>ROUND(L58*H58*J58,3)</f>
        <v>0</v>
      </c>
      <c r="N58" s="62">
        <f t="shared" si="7"/>
        <v>0</v>
      </c>
      <c r="O58" s="62">
        <f t="shared" si="8"/>
        <v>0</v>
      </c>
    </row>
    <row r="59" spans="1:15" ht="15.75">
      <c r="A59" s="204"/>
      <c r="B59" s="206" t="s">
        <v>13</v>
      </c>
      <c r="C59" s="207"/>
      <c r="D59" s="207"/>
      <c r="E59" s="207"/>
      <c r="F59" s="208"/>
      <c r="G59" s="56"/>
      <c r="H59" s="68">
        <f>H54</f>
        <v>218.388</v>
      </c>
      <c r="I59" s="58"/>
      <c r="J59" s="59" t="s">
        <v>9</v>
      </c>
      <c r="K59" s="60"/>
      <c r="L59" s="61"/>
      <c r="M59" s="62">
        <f>ROUND(L59*H59,3)</f>
        <v>0</v>
      </c>
      <c r="N59" s="62">
        <f t="shared" si="7"/>
        <v>0</v>
      </c>
      <c r="O59" s="62">
        <f t="shared" si="8"/>
        <v>0</v>
      </c>
    </row>
    <row r="60" spans="1:15" ht="15.75" customHeight="1">
      <c r="A60" s="204"/>
      <c r="B60" s="206" t="s">
        <v>20</v>
      </c>
      <c r="C60" s="207"/>
      <c r="D60" s="207"/>
      <c r="E60" s="207"/>
      <c r="F60" s="69"/>
      <c r="G60" s="56"/>
      <c r="H60" s="70">
        <v>2</v>
      </c>
      <c r="I60" s="58"/>
      <c r="J60" s="201">
        <v>12</v>
      </c>
      <c r="K60" s="66" t="s">
        <v>39</v>
      </c>
      <c r="L60" s="61"/>
      <c r="M60" s="62">
        <f>ROUND(L60*H60*J60,3)</f>
        <v>0</v>
      </c>
      <c r="N60" s="62">
        <f t="shared" si="7"/>
        <v>0</v>
      </c>
      <c r="O60" s="62">
        <f t="shared" si="8"/>
        <v>0</v>
      </c>
    </row>
    <row r="61" spans="1:15" ht="16.5" customHeight="1">
      <c r="A61" s="204"/>
      <c r="B61" s="206" t="s">
        <v>24</v>
      </c>
      <c r="C61" s="207"/>
      <c r="D61" s="207"/>
      <c r="E61" s="207"/>
      <c r="F61" s="69"/>
      <c r="G61" s="56"/>
      <c r="H61" s="71">
        <f>H54</f>
        <v>218.388</v>
      </c>
      <c r="I61" s="58"/>
      <c r="J61" s="72" t="s">
        <v>9</v>
      </c>
      <c r="K61" s="67"/>
      <c r="L61" s="61"/>
      <c r="M61" s="62">
        <f>ROUND(L61*H61,3)</f>
        <v>0</v>
      </c>
      <c r="N61" s="62">
        <f t="shared" si="7"/>
        <v>0</v>
      </c>
      <c r="O61" s="62">
        <f t="shared" si="8"/>
        <v>0</v>
      </c>
    </row>
    <row r="62" spans="1:15" ht="15.75" customHeight="1">
      <c r="A62" s="204"/>
      <c r="B62" s="206" t="s">
        <v>25</v>
      </c>
      <c r="C62" s="207"/>
      <c r="D62" s="207"/>
      <c r="E62" s="207"/>
      <c r="F62" s="69"/>
      <c r="G62" s="56"/>
      <c r="H62" s="71">
        <f>H54</f>
        <v>218.388</v>
      </c>
      <c r="I62" s="58"/>
      <c r="J62" s="72" t="s">
        <v>9</v>
      </c>
      <c r="K62" s="67"/>
      <c r="L62" s="61"/>
      <c r="M62" s="62">
        <f>ROUND(L62*H62,3)</f>
        <v>0</v>
      </c>
      <c r="N62" s="62">
        <f t="shared" si="7"/>
        <v>0</v>
      </c>
      <c r="O62" s="62">
        <f t="shared" si="8"/>
        <v>0</v>
      </c>
    </row>
    <row r="63" spans="1:15" ht="15.75">
      <c r="A63" s="204"/>
      <c r="B63" s="140" t="s">
        <v>41</v>
      </c>
      <c r="C63" s="141"/>
      <c r="D63" s="141"/>
      <c r="E63" s="141"/>
      <c r="F63" s="69"/>
      <c r="G63" s="56"/>
      <c r="H63" s="118">
        <f>H54*3915/8760</f>
        <v>97.60148630136986</v>
      </c>
      <c r="I63" s="58"/>
      <c r="J63" s="72" t="s">
        <v>9</v>
      </c>
      <c r="K63" s="67"/>
      <c r="L63" s="61"/>
      <c r="M63" s="62">
        <f>L63*H63</f>
        <v>0</v>
      </c>
      <c r="N63" s="62">
        <f t="shared" si="7"/>
        <v>0</v>
      </c>
      <c r="O63" s="62">
        <f t="shared" si="8"/>
        <v>0</v>
      </c>
    </row>
    <row r="64" spans="1:15" ht="15.75" customHeight="1">
      <c r="A64" s="204"/>
      <c r="B64" s="222" t="s">
        <v>53</v>
      </c>
      <c r="C64" s="223"/>
      <c r="D64" s="223"/>
      <c r="E64" s="223"/>
      <c r="F64" s="224"/>
      <c r="G64" s="73"/>
      <c r="H64" s="74" t="s">
        <v>8</v>
      </c>
      <c r="I64" s="75"/>
      <c r="J64" s="76"/>
      <c r="K64" s="77"/>
      <c r="L64" s="78"/>
      <c r="M64" s="79">
        <f>SUM(M56:M63)</f>
        <v>0</v>
      </c>
      <c r="N64" s="79">
        <f>SUM(N56:N63)</f>
        <v>0</v>
      </c>
      <c r="O64" s="79">
        <f>SUM(O56:O63)</f>
        <v>0</v>
      </c>
    </row>
    <row r="65" spans="1:15" ht="15.75" customHeight="1" thickBot="1">
      <c r="A65" s="205"/>
      <c r="B65" s="225" t="s">
        <v>7</v>
      </c>
      <c r="C65" s="226"/>
      <c r="D65" s="226"/>
      <c r="E65" s="226"/>
      <c r="F65" s="227"/>
      <c r="G65" s="173"/>
      <c r="H65" s="174"/>
      <c r="I65" s="175"/>
      <c r="J65" s="176"/>
      <c r="K65" s="177"/>
      <c r="L65" s="178"/>
      <c r="M65" s="179">
        <f>M55+M64</f>
        <v>0</v>
      </c>
      <c r="N65" s="179">
        <f>N55+N64</f>
        <v>0</v>
      </c>
      <c r="O65" s="179">
        <f>O55+O64</f>
        <v>0</v>
      </c>
    </row>
    <row r="66" spans="1:15" ht="15.75" customHeight="1">
      <c r="A66" s="126"/>
      <c r="B66" s="126"/>
      <c r="C66" s="127"/>
      <c r="D66" s="127"/>
      <c r="E66" s="127"/>
      <c r="F66" s="127"/>
      <c r="G66" s="128"/>
      <c r="H66" s="129"/>
      <c r="I66" s="129"/>
      <c r="J66" s="130"/>
      <c r="K66" s="129"/>
      <c r="L66" s="129"/>
      <c r="M66" s="131"/>
      <c r="N66" s="131"/>
      <c r="O66" s="131"/>
    </row>
    <row r="67" spans="1:15" ht="15" customHeight="1">
      <c r="A67" s="126"/>
      <c r="B67" s="126"/>
      <c r="C67" s="127"/>
      <c r="D67" s="127"/>
      <c r="E67" s="127"/>
      <c r="F67" s="127"/>
      <c r="G67" s="128"/>
      <c r="H67" s="129"/>
      <c r="I67" s="129"/>
      <c r="J67" s="130"/>
      <c r="K67" s="129"/>
      <c r="L67" s="129"/>
      <c r="M67" s="131"/>
      <c r="N67" s="131"/>
      <c r="O67" s="131"/>
    </row>
    <row r="68" spans="1:15" ht="15" customHeight="1" thickBot="1">
      <c r="A68" s="126"/>
      <c r="B68" s="126"/>
      <c r="C68" s="127"/>
      <c r="D68" s="127"/>
      <c r="E68" s="127"/>
      <c r="F68" s="127"/>
      <c r="G68" s="128"/>
      <c r="H68" s="129"/>
      <c r="I68" s="129"/>
      <c r="J68" s="130"/>
      <c r="K68" s="129"/>
      <c r="L68" s="129"/>
      <c r="M68" s="131"/>
      <c r="N68" s="131"/>
      <c r="O68" s="131"/>
    </row>
    <row r="69" spans="1:15" ht="15" customHeight="1" thickBot="1">
      <c r="A69" s="126"/>
      <c r="B69" s="126"/>
      <c r="C69" s="127"/>
      <c r="D69" s="127"/>
      <c r="E69" s="127"/>
      <c r="F69" s="127"/>
      <c r="G69" s="128"/>
      <c r="H69" s="129"/>
      <c r="I69" s="129"/>
      <c r="J69" s="130"/>
      <c r="K69" s="129"/>
      <c r="L69" s="219" t="s">
        <v>46</v>
      </c>
      <c r="M69" s="220"/>
      <c r="N69" s="220"/>
      <c r="O69" s="221"/>
    </row>
    <row r="70" spans="1:15" ht="30" customHeight="1" thickBot="1">
      <c r="A70" s="126"/>
      <c r="B70" s="126"/>
      <c r="C70" s="127"/>
      <c r="D70" s="127"/>
      <c r="E70" s="127"/>
      <c r="F70" s="127"/>
      <c r="G70" s="128"/>
      <c r="H70" s="129"/>
      <c r="I70" s="129"/>
      <c r="J70" s="130"/>
      <c r="K70" s="129"/>
      <c r="L70" s="182"/>
      <c r="M70" s="183" t="s">
        <v>22</v>
      </c>
      <c r="N70" s="184" t="s">
        <v>23</v>
      </c>
      <c r="O70" s="185" t="s">
        <v>5</v>
      </c>
    </row>
    <row r="71" spans="1:15" ht="15" customHeight="1">
      <c r="A71" s="126"/>
      <c r="B71" s="126"/>
      <c r="C71" s="127"/>
      <c r="D71" s="127"/>
      <c r="E71" s="127"/>
      <c r="F71" s="127"/>
      <c r="G71" s="128"/>
      <c r="H71" s="129"/>
      <c r="I71" s="129"/>
      <c r="J71" s="130"/>
      <c r="K71" s="129"/>
      <c r="L71" s="186" t="s">
        <v>26</v>
      </c>
      <c r="M71" s="187">
        <f>M21</f>
        <v>0</v>
      </c>
      <c r="N71" s="187">
        <f>N21</f>
        <v>0</v>
      </c>
      <c r="O71" s="187">
        <f>O21</f>
        <v>0</v>
      </c>
    </row>
    <row r="72" spans="1:15" ht="15" customHeight="1">
      <c r="A72" s="126"/>
      <c r="B72" s="126"/>
      <c r="C72" s="127"/>
      <c r="D72" s="127"/>
      <c r="E72" s="127"/>
      <c r="F72" s="127"/>
      <c r="G72" s="128"/>
      <c r="H72" s="129"/>
      <c r="I72" s="129"/>
      <c r="J72" s="130"/>
      <c r="K72" s="129"/>
      <c r="L72" s="135" t="s">
        <v>36</v>
      </c>
      <c r="M72" s="136">
        <f>M36</f>
        <v>0</v>
      </c>
      <c r="N72" s="136">
        <f>N36</f>
        <v>0</v>
      </c>
      <c r="O72" s="136">
        <f>O36</f>
        <v>0</v>
      </c>
    </row>
    <row r="73" spans="1:15" ht="15.75" customHeight="1">
      <c r="A73" s="126"/>
      <c r="B73" s="126"/>
      <c r="C73" s="127"/>
      <c r="D73" s="127"/>
      <c r="E73" s="127"/>
      <c r="F73" s="127"/>
      <c r="G73" s="128"/>
      <c r="H73" s="129"/>
      <c r="I73" s="129"/>
      <c r="J73" s="130"/>
      <c r="K73" s="129"/>
      <c r="L73" s="135" t="s">
        <v>37</v>
      </c>
      <c r="M73" s="136">
        <f>M53</f>
        <v>0</v>
      </c>
      <c r="N73" s="136">
        <f>N53</f>
        <v>0</v>
      </c>
      <c r="O73" s="136">
        <f>O53</f>
        <v>0</v>
      </c>
    </row>
    <row r="74" spans="1:15" ht="16.5" customHeight="1" thickBot="1">
      <c r="A74" s="126"/>
      <c r="B74" s="126"/>
      <c r="C74" s="127"/>
      <c r="D74" s="127"/>
      <c r="E74" s="127"/>
      <c r="F74" s="127"/>
      <c r="G74" s="128"/>
      <c r="H74" s="129"/>
      <c r="I74" s="129"/>
      <c r="J74" s="130"/>
      <c r="K74" s="129"/>
      <c r="L74" s="137" t="s">
        <v>38</v>
      </c>
      <c r="M74" s="138">
        <f>M65</f>
        <v>0</v>
      </c>
      <c r="N74" s="138">
        <f>N65</f>
        <v>0</v>
      </c>
      <c r="O74" s="138">
        <f>O65</f>
        <v>0</v>
      </c>
    </row>
    <row r="75" spans="1:15" ht="16.5" thickBot="1">
      <c r="A75" s="126"/>
      <c r="B75" s="126"/>
      <c r="C75" s="127"/>
      <c r="D75" s="127"/>
      <c r="E75" s="127"/>
      <c r="F75" s="127"/>
      <c r="G75" s="128"/>
      <c r="H75" s="129"/>
      <c r="I75" s="129"/>
      <c r="J75" s="130"/>
      <c r="K75" s="129"/>
      <c r="L75" s="180" t="s">
        <v>15</v>
      </c>
      <c r="M75" s="181">
        <f>SUM(M71:M74)</f>
        <v>0</v>
      </c>
      <c r="N75" s="181">
        <f>SUM(N71:N74)</f>
        <v>0</v>
      </c>
      <c r="O75" s="181">
        <f>SUM(O71:O74)</f>
        <v>0</v>
      </c>
    </row>
    <row r="76" spans="1:11" ht="15.75">
      <c r="A76" s="145"/>
      <c r="B76" s="145"/>
      <c r="C76" s="145"/>
      <c r="D76" s="145"/>
      <c r="E76" s="145"/>
      <c r="F76" s="145"/>
      <c r="G76" s="132"/>
      <c r="H76" s="133"/>
      <c r="I76" s="133"/>
      <c r="J76" s="134"/>
      <c r="K76" s="133"/>
    </row>
    <row r="77" spans="1:11" ht="15.75">
      <c r="A77" s="145"/>
      <c r="B77" s="145"/>
      <c r="C77" s="145"/>
      <c r="D77" s="145"/>
      <c r="E77" s="145"/>
      <c r="F77" s="145"/>
      <c r="G77" s="132"/>
      <c r="H77" s="133"/>
      <c r="I77" s="133"/>
      <c r="J77" s="134"/>
      <c r="K77" s="133"/>
    </row>
    <row r="78" spans="1:11" ht="15.75">
      <c r="A78" s="145"/>
      <c r="B78" s="145"/>
      <c r="C78" s="145"/>
      <c r="D78" s="145"/>
      <c r="E78" s="145"/>
      <c r="F78" s="145"/>
      <c r="G78" s="132"/>
      <c r="H78" s="133"/>
      <c r="I78" s="133"/>
      <c r="J78" s="134"/>
      <c r="K78" s="133"/>
    </row>
    <row r="79" spans="1:11" ht="15.75">
      <c r="A79" s="145"/>
      <c r="B79" s="145"/>
      <c r="C79" s="145"/>
      <c r="D79" s="145"/>
      <c r="E79" s="145"/>
      <c r="F79" s="145"/>
      <c r="G79" s="132"/>
      <c r="H79" s="133"/>
      <c r="I79" s="133"/>
      <c r="J79" s="134"/>
      <c r="K79" s="133"/>
    </row>
    <row r="80" spans="1:15" ht="15">
      <c r="A80" s="19"/>
      <c r="B80" s="19"/>
      <c r="C80" s="19"/>
      <c r="D80" s="19"/>
      <c r="E80" s="19"/>
      <c r="F80" s="19"/>
      <c r="G80" s="21"/>
      <c r="H80" s="22"/>
      <c r="I80" s="22"/>
      <c r="J80" s="32"/>
      <c r="K80" s="22"/>
      <c r="L80" s="22"/>
      <c r="M80" s="23"/>
      <c r="N80" s="23"/>
      <c r="O80" s="23"/>
    </row>
    <row r="81" spans="1:15" ht="15">
      <c r="A81" s="19"/>
      <c r="B81" s="19"/>
      <c r="C81" s="19"/>
      <c r="D81" s="19"/>
      <c r="E81" s="19"/>
      <c r="F81" s="19"/>
      <c r="G81" s="21"/>
      <c r="H81" s="22"/>
      <c r="I81" s="22"/>
      <c r="J81" s="32"/>
      <c r="K81" s="22"/>
      <c r="L81" s="22"/>
      <c r="M81" s="23"/>
      <c r="N81" s="23"/>
      <c r="O81" s="23"/>
    </row>
    <row r="82" spans="1:15" ht="15">
      <c r="A82" s="19"/>
      <c r="B82" s="19"/>
      <c r="C82" s="19"/>
      <c r="D82" s="19"/>
      <c r="E82" s="19"/>
      <c r="F82" s="19"/>
      <c r="G82" s="21"/>
      <c r="H82" s="22"/>
      <c r="I82" s="22"/>
      <c r="J82" s="32"/>
      <c r="K82" s="22"/>
      <c r="L82" s="22"/>
      <c r="M82" s="23"/>
      <c r="N82" s="23"/>
      <c r="O82" s="23"/>
    </row>
    <row r="83" spans="1:15" ht="18.75">
      <c r="A83" s="33"/>
      <c r="B83" s="19"/>
      <c r="C83" s="20"/>
      <c r="D83" s="20"/>
      <c r="E83" s="20"/>
      <c r="F83" s="20"/>
      <c r="G83" s="21"/>
      <c r="H83" s="22"/>
      <c r="I83" s="22"/>
      <c r="J83" s="22"/>
      <c r="K83" s="23"/>
      <c r="L83" s="23"/>
      <c r="M83" s="23"/>
      <c r="N83" s="20"/>
      <c r="O83" s="20"/>
    </row>
    <row r="84" spans="1:15" ht="15">
      <c r="A84" s="19"/>
      <c r="B84" s="212"/>
      <c r="C84" s="212"/>
      <c r="D84" s="212"/>
      <c r="E84" s="24"/>
      <c r="F84" s="24"/>
      <c r="G84" s="21"/>
      <c r="H84" s="22"/>
      <c r="I84" s="24"/>
      <c r="J84" s="24"/>
      <c r="K84" s="24"/>
      <c r="L84" s="212"/>
      <c r="M84" s="212"/>
      <c r="N84" s="212"/>
      <c r="O84" s="139"/>
    </row>
    <row r="85" spans="1:15" ht="15">
      <c r="A85" s="25"/>
      <c r="B85" s="25"/>
      <c r="C85" s="26"/>
      <c r="D85" s="27"/>
      <c r="E85" s="27"/>
      <c r="F85" s="27"/>
      <c r="G85" s="28"/>
      <c r="H85" s="29"/>
      <c r="I85" s="27"/>
      <c r="J85" s="27"/>
      <c r="K85" s="27"/>
      <c r="L85" s="29"/>
      <c r="M85" s="26"/>
      <c r="N85" s="27"/>
      <c r="O85" s="17"/>
    </row>
  </sheetData>
  <sheetProtection/>
  <mergeCells count="66">
    <mergeCell ref="B20:F20"/>
    <mergeCell ref="B8:F9"/>
    <mergeCell ref="B10:F10"/>
    <mergeCell ref="B15:F15"/>
    <mergeCell ref="M1:O1"/>
    <mergeCell ref="A4:C4"/>
    <mergeCell ref="A5:C5"/>
    <mergeCell ref="B14:F14"/>
    <mergeCell ref="B17:E17"/>
    <mergeCell ref="B30:E30"/>
    <mergeCell ref="B16:E16"/>
    <mergeCell ref="B29:F29"/>
    <mergeCell ref="A8:A9"/>
    <mergeCell ref="B21:F21"/>
    <mergeCell ref="B31:E31"/>
    <mergeCell ref="B32:E32"/>
    <mergeCell ref="G8:G9"/>
    <mergeCell ref="H8:K9"/>
    <mergeCell ref="A6:O6"/>
    <mergeCell ref="A10:A21"/>
    <mergeCell ref="B13:F13"/>
    <mergeCell ref="B11:F11"/>
    <mergeCell ref="B12:F12"/>
    <mergeCell ref="B18:E18"/>
    <mergeCell ref="B36:F36"/>
    <mergeCell ref="A22:A36"/>
    <mergeCell ref="B22:F22"/>
    <mergeCell ref="B23:F23"/>
    <mergeCell ref="B24:F24"/>
    <mergeCell ref="B25:F25"/>
    <mergeCell ref="B26:F26"/>
    <mergeCell ref="B27:F27"/>
    <mergeCell ref="B28:F28"/>
    <mergeCell ref="B35:F35"/>
    <mergeCell ref="A51:A53"/>
    <mergeCell ref="B44:E44"/>
    <mergeCell ref="B37:F37"/>
    <mergeCell ref="B38:F38"/>
    <mergeCell ref="B39:F39"/>
    <mergeCell ref="B40:F40"/>
    <mergeCell ref="B41:F41"/>
    <mergeCell ref="B42:F42"/>
    <mergeCell ref="B43:E43"/>
    <mergeCell ref="A49:A50"/>
    <mergeCell ref="B49:F50"/>
    <mergeCell ref="G49:G50"/>
    <mergeCell ref="H49:K50"/>
    <mergeCell ref="B84:D84"/>
    <mergeCell ref="L84:N84"/>
    <mergeCell ref="A37:A45"/>
    <mergeCell ref="B45:F45"/>
    <mergeCell ref="L69:O69"/>
    <mergeCell ref="B64:F64"/>
    <mergeCell ref="B65:F65"/>
    <mergeCell ref="B52:F52"/>
    <mergeCell ref="B53:F53"/>
    <mergeCell ref="B55:F55"/>
    <mergeCell ref="A54:A65"/>
    <mergeCell ref="B56:F56"/>
    <mergeCell ref="B57:F57"/>
    <mergeCell ref="B58:F58"/>
    <mergeCell ref="B59:F59"/>
    <mergeCell ref="B60:E60"/>
    <mergeCell ref="B61:E61"/>
    <mergeCell ref="B62:E62"/>
    <mergeCell ref="B54:F54"/>
  </mergeCells>
  <printOptions horizontalCentered="1"/>
  <pageMargins left="0.7086614173228347" right="0.7086614173228347" top="0.35433070866141736" bottom="0.35433070866141736" header="0.31496062992125984" footer="0.31496062992125984"/>
  <pageSetup fitToHeight="2" fitToWidth="1" horizontalDpi="600" verticalDpi="600" orientation="landscape" paperSize="9" scale="7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Marzena Pomorska</cp:lastModifiedBy>
  <cp:lastPrinted>2021-08-05T07:27:54Z</cp:lastPrinted>
  <dcterms:created xsi:type="dcterms:W3CDTF">2010-03-16T12:38:13Z</dcterms:created>
  <dcterms:modified xsi:type="dcterms:W3CDTF">2021-08-10T12:41:21Z</dcterms:modified>
  <cp:category/>
  <cp:version/>
  <cp:contentType/>
  <cp:contentStatus/>
</cp:coreProperties>
</file>