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1.125\w\Umowy 2022\Żbikówka\"/>
    </mc:Choice>
  </mc:AlternateContent>
  <xr:revisionPtr revIDLastSave="0" documentId="13_ncr:1_{F5A29CEF-D2DD-4080-9CFA-8D6A58780C4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F40" i="1"/>
  <c r="F39" i="1"/>
  <c r="F31" i="1"/>
  <c r="F32" i="1"/>
  <c r="F33" i="1"/>
  <c r="F34" i="1"/>
  <c r="F35" i="1"/>
  <c r="F36" i="1"/>
  <c r="F28" i="1"/>
  <c r="F29" i="1"/>
  <c r="F30" i="1"/>
  <c r="F26" i="1"/>
  <c r="F27" i="1"/>
  <c r="F22" i="1"/>
  <c r="F23" i="1"/>
  <c r="F24" i="1"/>
  <c r="F25" i="1"/>
  <c r="F20" i="1"/>
  <c r="F21" i="1"/>
  <c r="F18" i="1"/>
  <c r="F19" i="1"/>
  <c r="F17" i="1"/>
  <c r="F13" i="1"/>
  <c r="F14" i="1"/>
  <c r="F15" i="1"/>
  <c r="F16" i="1"/>
  <c r="F12" i="1"/>
  <c r="F37" i="1" s="1"/>
  <c r="F9" i="1"/>
  <c r="F8" i="1"/>
  <c r="F10" i="1" l="1"/>
  <c r="F42" i="1" s="1"/>
  <c r="F44" i="1" l="1"/>
  <c r="F43" i="1"/>
</calcChain>
</file>

<file path=xl/sharedStrings.xml><?xml version="1.0" encoding="utf-8"?>
<sst xmlns="http://schemas.openxmlformats.org/spreadsheetml/2006/main" count="106" uniqueCount="82">
  <si>
    <t>Lp.</t>
  </si>
  <si>
    <t>Opis</t>
  </si>
  <si>
    <t>Jedn. obm.</t>
  </si>
  <si>
    <t>Ilość</t>
  </si>
  <si>
    <t>Cena jedn. zł</t>
  </si>
  <si>
    <t>Wartość zł</t>
  </si>
  <si>
    <r>
      <t>Utrzymanie rz. Żbikówka</t>
    </r>
    <r>
      <rPr>
        <b/>
        <sz val="7.5"/>
        <color rgb="FF000000"/>
        <rFont val="Arial"/>
        <family val="2"/>
        <charset val="238"/>
      </rPr>
      <t xml:space="preserve"> w km 0+000 - 4+100</t>
    </r>
    <r>
      <rPr>
        <b/>
        <sz val="7.5"/>
        <color theme="1"/>
        <rFont val="Calibri"/>
        <family val="2"/>
        <charset val="238"/>
        <scheme val="minor"/>
      </rPr>
      <t xml:space="preserve">  </t>
    </r>
    <r>
      <rPr>
        <b/>
        <sz val="7.5"/>
        <color rgb="FF000000"/>
        <rFont val="Arial"/>
        <family val="2"/>
        <charset val="238"/>
      </rPr>
      <t>wraz z zabudową wyrw w km 3+080-3+380</t>
    </r>
  </si>
  <si>
    <t>rz. Żbikówka m. Pruszków w km 0+000 - 4+100</t>
  </si>
  <si>
    <t>rozdział 1 roboty przygotowawcze</t>
  </si>
  <si>
    <t>1 d.1</t>
  </si>
  <si>
    <t>ha</t>
  </si>
  <si>
    <t>1 d.2</t>
  </si>
  <si>
    <t>mp</t>
  </si>
  <si>
    <t>Razem roboty przygotowawcze</t>
  </si>
  <si>
    <t>rozdział 2 roboty utrzymaniowe</t>
  </si>
  <si>
    <t>2 d.1</t>
  </si>
  <si>
    <r>
      <t>m</t>
    </r>
    <r>
      <rPr>
        <vertAlign val="superscript"/>
        <sz val="7.5"/>
        <color rgb="FF000000"/>
        <rFont val="Arial"/>
        <family val="2"/>
        <charset val="238"/>
      </rPr>
      <t>2</t>
    </r>
  </si>
  <si>
    <t>2 d.2</t>
  </si>
  <si>
    <t>2 d.3</t>
  </si>
  <si>
    <t>2 d.4</t>
  </si>
  <si>
    <r>
      <t>m</t>
    </r>
    <r>
      <rPr>
        <vertAlign val="superscript"/>
        <sz val="7.5"/>
        <color rgb="FF000000"/>
        <rFont val="Arial"/>
        <family val="2"/>
        <charset val="238"/>
      </rPr>
      <t>3</t>
    </r>
  </si>
  <si>
    <t>2 d.5</t>
  </si>
  <si>
    <t>Usunięcie ręczne zatorów ziemnych i łach piaskowych utrudniających swobodny przepływ wody w rzece</t>
  </si>
  <si>
    <t>2 d.6</t>
  </si>
  <si>
    <t>Demontaż dotychczasowych umocnień(płyty betonowe 0,5x0,75x0,1m) na długości 300 metrów wraz z ułożeniem powyżej górnej krawędzi skarpy wydobytego materiału z rozbiórki</t>
  </si>
  <si>
    <t>2 d.7</t>
  </si>
  <si>
    <t>Skarpowanie brzegów rzek, wykonywane koparkami z transportem gruntu na odl. do 1 km i wyładunkiem (pozyskany urobek przeznaczony na uzupełnienie ubytków w skarpie); grubość zbierania do 30 cm</t>
  </si>
  <si>
    <t>2 d.8</t>
  </si>
  <si>
    <t>Roboty ziemne wykonywane koparkami podsiębiernymi o poj. łyżki 0.25 m3 w gruncie kat. III z transportem urobku na odległość do 1 km samochodami samowyładowczym - pozyskanie i dowóz urobku na zabudowę wyrwy</t>
  </si>
  <si>
    <t>2 d.9</t>
  </si>
  <si>
    <t>2 d.10</t>
  </si>
  <si>
    <t>2 d.11</t>
  </si>
  <si>
    <t>Przewóz gruntu taczkami na odl.do 10 m w gr.kat. I-II - grunt uprzednio odspojony</t>
  </si>
  <si>
    <t>2 d.12</t>
  </si>
  <si>
    <t>2 d.13</t>
  </si>
  <si>
    <t>Ręczne formowanie nasypów z gruntu kat. I-III ułożonego wzdłuż nasypu</t>
  </si>
  <si>
    <t>2 d.14</t>
  </si>
  <si>
    <t>Zagęszczanie nasypów z gruntu sypkiego kat.I-III ubijakami mechanicznymi</t>
  </si>
  <si>
    <t>2 d.15</t>
  </si>
  <si>
    <t>Plantowanie (obrobienie na czysto) skarpy wykopów wykonywanych ręcznie w gruntach kat.I-III (pow. pod umocnienie skarp płytami betonowymi i darniną)</t>
  </si>
  <si>
    <t>2 d.16</t>
  </si>
  <si>
    <t>Wykonanie podsypki z pospółki o grub. 5 cm - pod umocnienie skarp płytami betonowymi</t>
  </si>
  <si>
    <t>2 d.17</t>
  </si>
  <si>
    <t>Ułożenie włókniny jako warstwy filtracyjnej (cięcie, rozłożenie włókniny i szpilkowanie)</t>
  </si>
  <si>
    <t>2 d.18</t>
  </si>
  <si>
    <t>Umocnienie skarp przy użyciu płyt betonowych o wymiarach 0,5 x 0,75 x 0,1m na długości 76 m w miejscu powstałych wyrw</t>
  </si>
  <si>
    <t>2 d.19</t>
  </si>
  <si>
    <t>Poprawienie umocnienia za pomocą pozyskanych płyt betonowych o wymiarach 0,5*0,7*0,1m z rozbiórki starego umocnienia skarpy na długości  224m.</t>
  </si>
  <si>
    <t>2 d.20</t>
  </si>
  <si>
    <t>Wycięcie płatów darniny z transportem na odległość do 0.5 km.</t>
  </si>
  <si>
    <t>2 d.21</t>
  </si>
  <si>
    <t>2 d.22</t>
  </si>
  <si>
    <t>Darniowanie skarp na płask z humusem</t>
  </si>
  <si>
    <t>2 d.23</t>
  </si>
  <si>
    <t>Przewóz materiałów (płyty betonowe, włóknina, darnina, mat. pomocnicze) taczkami na odl. do 60 m i wyładunek w sąsiedztwie miejsca wbudowania</t>
  </si>
  <si>
    <t>kpl.</t>
  </si>
  <si>
    <t>2 d.24</t>
  </si>
  <si>
    <t>Plantowanie korony nasypów - kat. gruntu I-III</t>
  </si>
  <si>
    <t>2 d.25</t>
  </si>
  <si>
    <t>Oczyszczenie terenu z pozostałości po wykonanych pracach uzupełniania wyrw, wraz z wywozem</t>
  </si>
  <si>
    <t>Razem roboty utrzymaniowe</t>
  </si>
  <si>
    <t>rozdział 3 roboty zakończeniowe</t>
  </si>
  <si>
    <t>3 d.1</t>
  </si>
  <si>
    <t>Uporządkowanie i zagospodarowanie terenu zajętego w związku z realizacją robót</t>
  </si>
  <si>
    <t>3 d.2</t>
  </si>
  <si>
    <t>Zapewnienie nadzoru przyrodniczego</t>
  </si>
  <si>
    <t>Razem roboty zakończeniowe</t>
  </si>
  <si>
    <t>Wartość kosztorysowa robót bez podatku VAT</t>
  </si>
  <si>
    <t>Podatek VAT</t>
  </si>
  <si>
    <t>Ogółem wartość kosztorysowa robót</t>
  </si>
  <si>
    <t>Ręczne ścinanie i karczowanie średniej gęstości krzaków i podszycia (bez karczowania)
km   0+000 - 4+100</t>
  </si>
  <si>
    <t xml:space="preserve">Rozdrobnienie gałęzi przy użyciu rębaka przeznaczonego do współpracy z ciągnikiem rolniczym
- norma pozyskania drągowiny, gałęzi i karczy po wycięciu i karczunku średniej gęstości krzaków wynosi 286mp/ha (tablica 0007)                                                                                              </t>
  </si>
  <si>
    <t xml:space="preserve">Mechaniczne koszenie porostów ze skarp wraz z rozdrobnieniem
km 0+000 - 4+100, L=4100 mb sk. średnio=2,5m
Przyjęto 60% powierzchni przeznaczonej do wykoszenia mechanicznego.                                    </t>
  </si>
  <si>
    <t>Wykoszenie porostów ręcznie ze skarp; porost gęsty, twardy wraz z wygrabieniem powyżej górnej krawędzi skarpy, załadowaniem na przyczepę i wywozem lub rozdrobnieniem
km 0+000 - 4+100, L=4100 mb sk.   średnio=2,5m                                                            
Przyjęto 40% powierzchni przeznaczonej do wykoszenia ręcznego.</t>
  </si>
  <si>
    <t>Wydobycie z dna rzeki roślinności korzeniącej się (hakowanie dna rzeki przy użyciu hakownicy zawieszonej na koparce), przemieszczenie powyżej górnej krawędzi skarpy i rozdrobnienie po odsączeniu lub załadowaniem na przyczepę wydobytej roślinności dennej i wywozem
km 0+000 - 2+150 L=2150mb, b=1,5m
km 2+150 - 4+100 L=1950mb, b=1,0m</t>
  </si>
  <si>
    <t>Usunięcie przy użyciu koparki zatorów i udrożnienie koryta z zalegających gałęzi, konarów i innych zanieczyszczeń występujących na całym odcinku wraz z załadowaniem na przyczepę i wywozem
w km 3+080 - 3+380 L=300 mb, b=1m</t>
  </si>
  <si>
    <t>Dodatek za każdy rozp. 1 km transportu ziemi samochodami samowyładowczymi po drogach o nawierzchni utwardzonej(kat.gr. I-IV) 
Krotność = 4</t>
  </si>
  <si>
    <t>Dodatek za każdy rozp. 1 km transportu ziemi samochodami samowyładowczymi po terenie lub drogach gruntowych (kat.gr. I-IV) 
Krotność = 5</t>
  </si>
  <si>
    <t>Transport urobku taczkami -dod.za każde dalsze rozp. 10 m przewozu 
Krotność = 5</t>
  </si>
  <si>
    <t>Transport darniny [na każde rozpoczęte 0.5 km ponad 0.5 do 3 km]. 
Krotność = 5</t>
  </si>
  <si>
    <t>Kosztorys ofertowy</t>
  </si>
  <si>
    <t>Utrzymanie rz. Żbikówka w km 0+000 - 4+100 wraz z zabudową wyrw w km 3+080-3+380
rz. Żbikówka m. Pruszków w km 0+000 - 4+100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</si>
</sst>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7.5"/>
      <color rgb="FF000000"/>
      <name val="Arial"/>
      <family val="2"/>
      <charset val="238"/>
    </font>
    <font>
      <b/>
      <sz val="7.5"/>
      <color theme="1"/>
      <name val="Calibri"/>
      <family val="2"/>
      <charset val="238"/>
      <scheme val="minor"/>
    </font>
    <font>
      <sz val="7.5"/>
      <color rgb="FF000000"/>
      <name val="Arial"/>
      <family val="2"/>
      <charset val="238"/>
    </font>
    <font>
      <vertAlign val="superscript"/>
      <sz val="7.5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2" fontId="4" fillId="0" borderId="1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169" fontId="0" fillId="0" borderId="0" xfId="0" applyNumberFormat="1"/>
    <xf numFmtId="0" fontId="1" fillId="0" borderId="0" xfId="0" applyFont="1"/>
    <xf numFmtId="0" fontId="0" fillId="0" borderId="0" xfId="0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workbookViewId="0">
      <selection activeCell="M5" sqref="M5"/>
    </sheetView>
  </sheetViews>
  <sheetFormatPr defaultRowHeight="15" x14ac:dyDescent="0.25"/>
  <cols>
    <col min="2" max="2" width="27.85546875" customWidth="1"/>
    <col min="7" max="7" width="9.5703125" bestFit="1" customWidth="1"/>
  </cols>
  <sheetData>
    <row r="1" spans="1:6" x14ac:dyDescent="0.25">
      <c r="B1" s="23" t="s">
        <v>80</v>
      </c>
    </row>
    <row r="2" spans="1:6" ht="44.25" customHeight="1" x14ac:dyDescent="0.25">
      <c r="B2" s="24" t="s">
        <v>81</v>
      </c>
      <c r="C2" s="24"/>
      <c r="D2" s="24"/>
      <c r="E2" s="24"/>
      <c r="F2" s="24"/>
    </row>
    <row r="4" spans="1:6" ht="19.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x14ac:dyDescent="0.25">
      <c r="A5" s="7" t="s">
        <v>6</v>
      </c>
      <c r="B5" s="8"/>
      <c r="C5" s="8"/>
      <c r="D5" s="8"/>
      <c r="E5" s="8"/>
      <c r="F5" s="9"/>
    </row>
    <row r="6" spans="1:6" x14ac:dyDescent="0.25">
      <c r="A6" s="10" t="s">
        <v>7</v>
      </c>
      <c r="B6" s="11"/>
      <c r="C6" s="11"/>
      <c r="D6" s="11"/>
      <c r="E6" s="11"/>
      <c r="F6" s="12"/>
    </row>
    <row r="7" spans="1:6" x14ac:dyDescent="0.25">
      <c r="A7" s="13" t="s">
        <v>8</v>
      </c>
      <c r="B7" s="14"/>
      <c r="C7" s="14"/>
      <c r="D7" s="14"/>
      <c r="E7" s="14"/>
      <c r="F7" s="15"/>
    </row>
    <row r="8" spans="1:6" ht="42" x14ac:dyDescent="0.25">
      <c r="A8" s="2" t="s">
        <v>9</v>
      </c>
      <c r="B8" s="3" t="s">
        <v>70</v>
      </c>
      <c r="C8" s="3" t="s">
        <v>10</v>
      </c>
      <c r="D8" s="2">
        <v>0.4</v>
      </c>
      <c r="E8" s="2"/>
      <c r="F8" s="2">
        <f>ROUND(E8*D8,2)</f>
        <v>0</v>
      </c>
    </row>
    <row r="9" spans="1:6" ht="73.5" x14ac:dyDescent="0.25">
      <c r="A9" s="2" t="s">
        <v>11</v>
      </c>
      <c r="B9" s="3" t="s">
        <v>71</v>
      </c>
      <c r="C9" s="3" t="s">
        <v>12</v>
      </c>
      <c r="D9" s="2">
        <v>114.4</v>
      </c>
      <c r="E9" s="2"/>
      <c r="F9" s="2">
        <f>ROUND(E9*D9,2)</f>
        <v>0</v>
      </c>
    </row>
    <row r="10" spans="1:6" x14ac:dyDescent="0.25">
      <c r="A10" s="16" t="s">
        <v>13</v>
      </c>
      <c r="B10" s="17"/>
      <c r="C10" s="17"/>
      <c r="D10" s="17"/>
      <c r="E10" s="18"/>
      <c r="F10" s="4">
        <f>SUM(F8:F9)</f>
        <v>0</v>
      </c>
    </row>
    <row r="11" spans="1:6" x14ac:dyDescent="0.25">
      <c r="A11" s="13" t="s">
        <v>14</v>
      </c>
      <c r="B11" s="14"/>
      <c r="C11" s="14"/>
      <c r="D11" s="14"/>
      <c r="E11" s="14"/>
      <c r="F11" s="15"/>
    </row>
    <row r="12" spans="1:6" ht="73.5" x14ac:dyDescent="0.25">
      <c r="A12" s="2" t="s">
        <v>15</v>
      </c>
      <c r="B12" s="3" t="s">
        <v>72</v>
      </c>
      <c r="C12" s="3" t="s">
        <v>16</v>
      </c>
      <c r="D12" s="2">
        <v>12300</v>
      </c>
      <c r="E12" s="2"/>
      <c r="F12" s="19">
        <f>ROUND(D12*E12,2)</f>
        <v>0</v>
      </c>
    </row>
    <row r="13" spans="1:6" ht="105" x14ac:dyDescent="0.25">
      <c r="A13" s="2" t="s">
        <v>17</v>
      </c>
      <c r="B13" s="3" t="s">
        <v>73</v>
      </c>
      <c r="C13" s="3" t="s">
        <v>16</v>
      </c>
      <c r="D13" s="2">
        <v>8200</v>
      </c>
      <c r="E13" s="2"/>
      <c r="F13" s="19">
        <f t="shared" ref="F13:F36" si="0">ROUND(D13*E13,2)</f>
        <v>0</v>
      </c>
    </row>
    <row r="14" spans="1:6" ht="105" x14ac:dyDescent="0.25">
      <c r="A14" s="2" t="s">
        <v>18</v>
      </c>
      <c r="B14" s="3" t="s">
        <v>74</v>
      </c>
      <c r="C14" s="3" t="s">
        <v>16</v>
      </c>
      <c r="D14" s="2">
        <v>5175</v>
      </c>
      <c r="E14" s="2"/>
      <c r="F14" s="19">
        <f t="shared" si="0"/>
        <v>0</v>
      </c>
    </row>
    <row r="15" spans="1:6" ht="73.5" x14ac:dyDescent="0.25">
      <c r="A15" s="5" t="s">
        <v>19</v>
      </c>
      <c r="B15" s="6" t="s">
        <v>75</v>
      </c>
      <c r="C15" s="6" t="s">
        <v>20</v>
      </c>
      <c r="D15" s="5">
        <v>19</v>
      </c>
      <c r="E15" s="5"/>
      <c r="F15" s="19">
        <f t="shared" si="0"/>
        <v>0</v>
      </c>
    </row>
    <row r="16" spans="1:6" ht="31.5" x14ac:dyDescent="0.25">
      <c r="A16" s="2" t="s">
        <v>21</v>
      </c>
      <c r="B16" s="3" t="s">
        <v>22</v>
      </c>
      <c r="C16" s="3" t="s">
        <v>20</v>
      </c>
      <c r="D16" s="2">
        <v>5</v>
      </c>
      <c r="E16" s="2"/>
      <c r="F16" s="19">
        <f t="shared" si="0"/>
        <v>0</v>
      </c>
    </row>
    <row r="17" spans="1:6" ht="63" x14ac:dyDescent="0.25">
      <c r="A17" s="5" t="s">
        <v>23</v>
      </c>
      <c r="B17" s="6" t="s">
        <v>24</v>
      </c>
      <c r="C17" s="6" t="s">
        <v>20</v>
      </c>
      <c r="D17" s="5">
        <v>21</v>
      </c>
      <c r="E17" s="5"/>
      <c r="F17" s="19">
        <f t="shared" si="0"/>
        <v>0</v>
      </c>
    </row>
    <row r="18" spans="1:6" ht="63" x14ac:dyDescent="0.25">
      <c r="A18" s="5" t="s">
        <v>25</v>
      </c>
      <c r="B18" s="6" t="s">
        <v>26</v>
      </c>
      <c r="C18" s="6" t="s">
        <v>16</v>
      </c>
      <c r="D18" s="5">
        <v>133</v>
      </c>
      <c r="E18" s="5"/>
      <c r="F18" s="19">
        <f t="shared" si="0"/>
        <v>0</v>
      </c>
    </row>
    <row r="19" spans="1:6" ht="63" x14ac:dyDescent="0.25">
      <c r="A19" s="5" t="s">
        <v>27</v>
      </c>
      <c r="B19" s="6" t="s">
        <v>28</v>
      </c>
      <c r="C19" s="6" t="s">
        <v>20</v>
      </c>
      <c r="D19" s="5">
        <v>11.75</v>
      </c>
      <c r="E19" s="5"/>
      <c r="F19" s="19">
        <f t="shared" si="0"/>
        <v>0</v>
      </c>
    </row>
    <row r="20" spans="1:6" ht="52.5" x14ac:dyDescent="0.25">
      <c r="A20" s="2" t="s">
        <v>29</v>
      </c>
      <c r="B20" s="3" t="s">
        <v>76</v>
      </c>
      <c r="C20" s="3" t="s">
        <v>20</v>
      </c>
      <c r="D20" s="2">
        <v>11.75</v>
      </c>
      <c r="E20" s="2"/>
      <c r="F20" s="19">
        <f t="shared" si="0"/>
        <v>0</v>
      </c>
    </row>
    <row r="21" spans="1:6" ht="52.5" x14ac:dyDescent="0.25">
      <c r="A21" s="2" t="s">
        <v>30</v>
      </c>
      <c r="B21" s="3" t="s">
        <v>77</v>
      </c>
      <c r="C21" s="3" t="s">
        <v>20</v>
      </c>
      <c r="D21" s="2">
        <v>11.75</v>
      </c>
      <c r="E21" s="2"/>
      <c r="F21" s="19">
        <f t="shared" si="0"/>
        <v>0</v>
      </c>
    </row>
    <row r="22" spans="1:6" ht="31.5" x14ac:dyDescent="0.25">
      <c r="A22" s="5" t="s">
        <v>31</v>
      </c>
      <c r="B22" s="6" t="s">
        <v>32</v>
      </c>
      <c r="C22" s="6" t="s">
        <v>20</v>
      </c>
      <c r="D22" s="5">
        <v>11.75</v>
      </c>
      <c r="E22" s="5"/>
      <c r="F22" s="19">
        <f t="shared" si="0"/>
        <v>0</v>
      </c>
    </row>
    <row r="23" spans="1:6" ht="31.5" x14ac:dyDescent="0.25">
      <c r="A23" s="2" t="s">
        <v>33</v>
      </c>
      <c r="B23" s="3" t="s">
        <v>78</v>
      </c>
      <c r="C23" s="3" t="s">
        <v>20</v>
      </c>
      <c r="D23" s="2">
        <v>11.75</v>
      </c>
      <c r="E23" s="2"/>
      <c r="F23" s="19">
        <f t="shared" si="0"/>
        <v>0</v>
      </c>
    </row>
    <row r="24" spans="1:6" ht="21" x14ac:dyDescent="0.25">
      <c r="A24" s="5" t="s">
        <v>34</v>
      </c>
      <c r="B24" s="6" t="s">
        <v>35</v>
      </c>
      <c r="C24" s="6" t="s">
        <v>20</v>
      </c>
      <c r="D24" s="5">
        <v>50</v>
      </c>
      <c r="E24" s="5"/>
      <c r="F24" s="19">
        <f t="shared" si="0"/>
        <v>0</v>
      </c>
    </row>
    <row r="25" spans="1:6" ht="31.5" x14ac:dyDescent="0.25">
      <c r="A25" s="5" t="s">
        <v>36</v>
      </c>
      <c r="B25" s="6" t="s">
        <v>37</v>
      </c>
      <c r="C25" s="6" t="s">
        <v>20</v>
      </c>
      <c r="D25" s="5">
        <v>50</v>
      </c>
      <c r="E25" s="5"/>
      <c r="F25" s="19">
        <f t="shared" si="0"/>
        <v>0</v>
      </c>
    </row>
    <row r="26" spans="1:6" ht="52.5" x14ac:dyDescent="0.25">
      <c r="A26" s="5" t="s">
        <v>38</v>
      </c>
      <c r="B26" s="6" t="s">
        <v>39</v>
      </c>
      <c r="C26" s="6" t="s">
        <v>16</v>
      </c>
      <c r="D26" s="5">
        <v>133</v>
      </c>
      <c r="E26" s="5"/>
      <c r="F26" s="19">
        <f t="shared" si="0"/>
        <v>0</v>
      </c>
    </row>
    <row r="27" spans="1:6" ht="31.5" x14ac:dyDescent="0.25">
      <c r="A27" s="5" t="s">
        <v>40</v>
      </c>
      <c r="B27" s="6" t="s">
        <v>41</v>
      </c>
      <c r="C27" s="6" t="s">
        <v>16</v>
      </c>
      <c r="D27" s="5">
        <v>57</v>
      </c>
      <c r="E27" s="5"/>
      <c r="F27" s="19">
        <f t="shared" si="0"/>
        <v>0</v>
      </c>
    </row>
    <row r="28" spans="1:6" ht="31.5" x14ac:dyDescent="0.25">
      <c r="A28" s="5" t="s">
        <v>42</v>
      </c>
      <c r="B28" s="6" t="s">
        <v>43</v>
      </c>
      <c r="C28" s="6" t="s">
        <v>16</v>
      </c>
      <c r="D28" s="5">
        <v>57</v>
      </c>
      <c r="E28" s="5"/>
      <c r="F28" s="19">
        <f t="shared" si="0"/>
        <v>0</v>
      </c>
    </row>
    <row r="29" spans="1:6" ht="42" x14ac:dyDescent="0.25">
      <c r="A29" s="5" t="s">
        <v>44</v>
      </c>
      <c r="B29" s="6" t="s">
        <v>45</v>
      </c>
      <c r="C29" s="6" t="s">
        <v>16</v>
      </c>
      <c r="D29" s="5">
        <v>57</v>
      </c>
      <c r="E29" s="5"/>
      <c r="F29" s="19">
        <f t="shared" si="0"/>
        <v>0</v>
      </c>
    </row>
    <row r="30" spans="1:6" ht="52.5" x14ac:dyDescent="0.25">
      <c r="A30" s="5" t="s">
        <v>46</v>
      </c>
      <c r="B30" s="6" t="s">
        <v>47</v>
      </c>
      <c r="C30" s="6" t="s">
        <v>16</v>
      </c>
      <c r="D30" s="5">
        <v>156.80000000000001</v>
      </c>
      <c r="E30" s="5"/>
      <c r="F30" s="19">
        <f t="shared" si="0"/>
        <v>0</v>
      </c>
    </row>
    <row r="31" spans="1:6" ht="21" x14ac:dyDescent="0.25">
      <c r="A31" s="5" t="s">
        <v>48</v>
      </c>
      <c r="B31" s="6" t="s">
        <v>49</v>
      </c>
      <c r="C31" s="6" t="s">
        <v>16</v>
      </c>
      <c r="D31" s="5">
        <v>76</v>
      </c>
      <c r="E31" s="5"/>
      <c r="F31" s="19">
        <f t="shared" si="0"/>
        <v>0</v>
      </c>
    </row>
    <row r="32" spans="1:6" ht="31.5" x14ac:dyDescent="0.25">
      <c r="A32" s="2" t="s">
        <v>50</v>
      </c>
      <c r="B32" s="3" t="s">
        <v>79</v>
      </c>
      <c r="C32" s="3" t="s">
        <v>16</v>
      </c>
      <c r="D32" s="2">
        <v>76</v>
      </c>
      <c r="E32" s="2"/>
      <c r="F32" s="19">
        <f t="shared" si="0"/>
        <v>0</v>
      </c>
    </row>
    <row r="33" spans="1:7" x14ac:dyDescent="0.25">
      <c r="A33" s="5" t="s">
        <v>51</v>
      </c>
      <c r="B33" s="6" t="s">
        <v>52</v>
      </c>
      <c r="C33" s="6" t="s">
        <v>16</v>
      </c>
      <c r="D33" s="5">
        <v>76</v>
      </c>
      <c r="E33" s="5"/>
      <c r="F33" s="19">
        <f t="shared" si="0"/>
        <v>0</v>
      </c>
    </row>
    <row r="34" spans="1:7" ht="42" x14ac:dyDescent="0.25">
      <c r="A34" s="5" t="s">
        <v>53</v>
      </c>
      <c r="B34" s="6" t="s">
        <v>54</v>
      </c>
      <c r="C34" s="6" t="s">
        <v>55</v>
      </c>
      <c r="D34" s="5">
        <v>1</v>
      </c>
      <c r="E34" s="5"/>
      <c r="F34" s="19">
        <f t="shared" si="0"/>
        <v>0</v>
      </c>
    </row>
    <row r="35" spans="1:7" ht="21" x14ac:dyDescent="0.25">
      <c r="A35" s="5" t="s">
        <v>56</v>
      </c>
      <c r="B35" s="6" t="s">
        <v>57</v>
      </c>
      <c r="C35" s="6" t="s">
        <v>16</v>
      </c>
      <c r="D35" s="5">
        <v>228</v>
      </c>
      <c r="E35" s="5"/>
      <c r="F35" s="19">
        <f t="shared" si="0"/>
        <v>0</v>
      </c>
    </row>
    <row r="36" spans="1:7" ht="31.5" x14ac:dyDescent="0.25">
      <c r="A36" s="5" t="s">
        <v>58</v>
      </c>
      <c r="B36" s="6" t="s">
        <v>59</v>
      </c>
      <c r="C36" s="6" t="s">
        <v>16</v>
      </c>
      <c r="D36" s="5">
        <v>700</v>
      </c>
      <c r="E36" s="5"/>
      <c r="F36" s="19">
        <f t="shared" si="0"/>
        <v>0</v>
      </c>
    </row>
    <row r="37" spans="1:7" x14ac:dyDescent="0.25">
      <c r="A37" s="16" t="s">
        <v>60</v>
      </c>
      <c r="B37" s="17"/>
      <c r="C37" s="17"/>
      <c r="D37" s="17"/>
      <c r="E37" s="18"/>
      <c r="F37" s="20">
        <f>SUM(F12:F36)</f>
        <v>0</v>
      </c>
    </row>
    <row r="38" spans="1:7" x14ac:dyDescent="0.25">
      <c r="A38" s="13" t="s">
        <v>61</v>
      </c>
      <c r="B38" s="14"/>
      <c r="C38" s="14"/>
      <c r="D38" s="14"/>
      <c r="E38" s="14"/>
      <c r="F38" s="15"/>
    </row>
    <row r="39" spans="1:7" ht="31.5" x14ac:dyDescent="0.25">
      <c r="A39" s="5" t="s">
        <v>62</v>
      </c>
      <c r="B39" s="6" t="s">
        <v>63</v>
      </c>
      <c r="C39" s="6" t="s">
        <v>10</v>
      </c>
      <c r="D39" s="5">
        <v>2</v>
      </c>
      <c r="E39" s="5"/>
      <c r="F39" s="21">
        <f>ROUND(D39*E39,2)</f>
        <v>0</v>
      </c>
    </row>
    <row r="40" spans="1:7" x14ac:dyDescent="0.25">
      <c r="A40" s="5" t="s">
        <v>64</v>
      </c>
      <c r="B40" s="6" t="s">
        <v>65</v>
      </c>
      <c r="C40" s="6" t="s">
        <v>55</v>
      </c>
      <c r="D40" s="5">
        <v>1</v>
      </c>
      <c r="E40" s="5"/>
      <c r="F40" s="21">
        <f>ROUND(D40*E40,2)</f>
        <v>0</v>
      </c>
    </row>
    <row r="41" spans="1:7" x14ac:dyDescent="0.25">
      <c r="A41" s="16" t="s">
        <v>66</v>
      </c>
      <c r="B41" s="17"/>
      <c r="C41" s="17"/>
      <c r="D41" s="17"/>
      <c r="E41" s="18"/>
      <c r="F41" s="20">
        <f>SUM(F39:F40)</f>
        <v>0</v>
      </c>
    </row>
    <row r="42" spans="1:7" x14ac:dyDescent="0.25">
      <c r="A42" s="16" t="s">
        <v>67</v>
      </c>
      <c r="B42" s="17"/>
      <c r="C42" s="17"/>
      <c r="D42" s="17"/>
      <c r="E42" s="18"/>
      <c r="F42" s="20">
        <f>F41+F37+F10</f>
        <v>0</v>
      </c>
    </row>
    <row r="43" spans="1:7" x14ac:dyDescent="0.25">
      <c r="A43" s="16" t="s">
        <v>68</v>
      </c>
      <c r="B43" s="17"/>
      <c r="C43" s="17"/>
      <c r="D43" s="17"/>
      <c r="E43" s="18"/>
      <c r="F43" s="4">
        <f>ROUND(F42*0.23,2)</f>
        <v>0</v>
      </c>
    </row>
    <row r="44" spans="1:7" x14ac:dyDescent="0.25">
      <c r="A44" s="16" t="s">
        <v>69</v>
      </c>
      <c r="B44" s="17"/>
      <c r="C44" s="17"/>
      <c r="D44" s="17"/>
      <c r="E44" s="18"/>
      <c r="F44" s="4">
        <f>ROUND(F42*1.23,2)</f>
        <v>0</v>
      </c>
      <c r="G44" s="22"/>
    </row>
  </sheetData>
  <mergeCells count="12">
    <mergeCell ref="B2:F2"/>
    <mergeCell ref="A37:E37"/>
    <mergeCell ref="A38:F38"/>
    <mergeCell ref="A41:E41"/>
    <mergeCell ref="A42:E42"/>
    <mergeCell ref="A43:E43"/>
    <mergeCell ref="A44:E44"/>
    <mergeCell ref="A10:E10"/>
    <mergeCell ref="A11:F11"/>
    <mergeCell ref="A5:F5"/>
    <mergeCell ref="A6:F6"/>
    <mergeCell ref="A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Pierzyńska</dc:creator>
  <cp:lastModifiedBy>Marta Pierzyńska</cp:lastModifiedBy>
  <dcterms:created xsi:type="dcterms:W3CDTF">2015-06-05T18:19:34Z</dcterms:created>
  <dcterms:modified xsi:type="dcterms:W3CDTF">2022-05-11T11:40:11Z</dcterms:modified>
</cp:coreProperties>
</file>