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Przedmiar wał rz. ODRY" sheetId="1" r:id="rId1"/>
  </sheets>
  <definedNames/>
  <calcPr fullCalcOnLoad="1"/>
</workbook>
</file>

<file path=xl/sharedStrings.xml><?xml version="1.0" encoding="utf-8"?>
<sst xmlns="http://schemas.openxmlformats.org/spreadsheetml/2006/main" count="74" uniqueCount="66">
  <si>
    <t>długość
[ m ]</t>
  </si>
  <si>
    <t>średnia szerokość koszenia
[ m ]</t>
  </si>
  <si>
    <t>Jedn. miary</t>
  </si>
  <si>
    <r>
      <t>powierzchnia koszenia
[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0"/>
      </rPr>
      <t xml:space="preserve"> ]</t>
    </r>
  </si>
  <si>
    <t xml:space="preserve">Ilość jednostek       </t>
  </si>
  <si>
    <t>RAZEM:</t>
  </si>
  <si>
    <t>Lp</t>
  </si>
  <si>
    <t>Rodzaj i zakres prac</t>
  </si>
  <si>
    <t>A. Kotowice, wał JIIABC, km 0+000 - 3+560</t>
  </si>
  <si>
    <t>B. Paniowice, wał FI, km 0+000 - 2+912</t>
  </si>
  <si>
    <t>C. Paniowice, wał FII, km 0+000 - 2+044</t>
  </si>
  <si>
    <t>D. Paniowice, wał 44.10, km 0+000 - 0+790</t>
  </si>
  <si>
    <t>E. Wały - Brzeg Dolny, km 0+000 - 1+880</t>
  </si>
  <si>
    <t>F. Brzeg Dolny - Pysząca, km 0+000 - 3+850</t>
  </si>
  <si>
    <t>G. Pogalewo Małe, km 0+000 - 0+570</t>
  </si>
  <si>
    <t>H. Prawików, km 1+050 - 4+250</t>
  </si>
  <si>
    <t>I. Prawików - Lubiąż, km 4+250 - 5+300</t>
  </si>
  <si>
    <t>J. Domaszków, km 0+000 - 0+850</t>
  </si>
  <si>
    <t>K. Domaszków, km 0+850 - 2+461, 3+205 - 4+204</t>
  </si>
  <si>
    <t>L. Domaszków, km 2+461 - 3+205</t>
  </si>
  <si>
    <t>M. Domaszków - Dębno - Tarchalice, km  4+204 - 7+248</t>
  </si>
  <si>
    <t>N. Tarchalice - Buszkowice M.- Budków, km 7+248 - 21+308</t>
  </si>
  <si>
    <t>O. Budków, km 0+000 - 0+600</t>
  </si>
  <si>
    <t xml:space="preserve">P. Budków, km 0+600 - 2+400 </t>
  </si>
  <si>
    <t>Oczyszczenie wałów z gałęzi, konarów, pni, odpadów oraz wszelkich innych zbędnych materiałów i przedmiotów. Pnie i konary należy złożyć u podstawy wału w miejscu pierwotnej lokalizacji drzewa. Wywóz odpadów.</t>
  </si>
  <si>
    <r>
      <rPr>
        <sz val="8"/>
        <color indexed="10"/>
        <rFont val="Arial"/>
        <family val="2"/>
      </rPr>
      <t>Zamówienie podstawowe</t>
    </r>
    <r>
      <rPr>
        <sz val="8"/>
        <rFont val="Arial"/>
        <family val="2"/>
      </rPr>
      <t xml:space="preserve"> Oferowana cena netto (zł)</t>
    </r>
  </si>
  <si>
    <t xml:space="preserve">KOSZTORYS OFERTOWY (integralna część oferty)                                                          Załącznik nr nr 1.1 do SWZ </t>
  </si>
  <si>
    <t>4x5</t>
  </si>
  <si>
    <t>Rzeka Odra - konserwacja wałów przeciwpowodziowych, gm. Wołów, Brzeg Dolny, Oborniki Śląskie</t>
  </si>
  <si>
    <t>Zebranie i wywóz odpadów ze skarp i korony wałów, międzywala oraz skarp i dna cieku.
Usunięcie gałęzi, konarów, pni i zatorów (również tych powstałych z pokosu) ze skarp i korony wałów, międzywala oraz koryta cieku.
Zebranie i wywóz wykoszonych porostów, dla których nie było możliwości złożenia na górnych krawędziach skarp cieku lub u podstawy skarpy odpowietrznej wału.</t>
  </si>
  <si>
    <r>
      <t>m</t>
    </r>
    <r>
      <rPr>
        <vertAlign val="superscript"/>
        <sz val="8"/>
        <rFont val="Arial"/>
        <family val="2"/>
      </rPr>
      <t>2</t>
    </r>
  </si>
  <si>
    <r>
      <t xml:space="preserve">Wykoszenie porostów (w tym pojedynczych krzewów oraz niewielkich samosiejek drzew) z korpusu wałów i 1-metrowego pasa wzdłuż stopy odwodnej i odpowietrznej wraz z rozdrobnieniem pokosu i równomiernym rozrzuceniem na korpusie wału </t>
    </r>
    <r>
      <rPr>
        <b/>
        <sz val="8"/>
        <rFont val="Arial CE"/>
        <family val="0"/>
      </rPr>
      <t>lub</t>
    </r>
    <r>
      <rPr>
        <sz val="8"/>
        <rFont val="Arial CE"/>
        <family val="0"/>
      </rPr>
      <t xml:space="preserve"> wygrabienie wykoszonych porostów i złożenie w pasy u podstawy wału.
</t>
    </r>
    <r>
      <rPr>
        <b/>
        <sz val="8"/>
        <rFont val="Arial CE"/>
        <family val="0"/>
      </rPr>
      <t>powierzchnia koszenia w m</t>
    </r>
    <r>
      <rPr>
        <b/>
        <vertAlign val="superscript"/>
        <sz val="8"/>
        <rFont val="Arial CE"/>
        <family val="0"/>
      </rPr>
      <t>2</t>
    </r>
    <r>
      <rPr>
        <sz val="8"/>
        <rFont val="Arial CE"/>
        <family val="0"/>
      </rPr>
      <t xml:space="preserve">                                                                                                                                                   </t>
    </r>
  </si>
  <si>
    <r>
      <t>m</t>
    </r>
    <r>
      <rPr>
        <b/>
        <vertAlign val="superscript"/>
        <sz val="8"/>
        <rFont val="Arial CE"/>
        <family val="0"/>
      </rPr>
      <t>2</t>
    </r>
  </si>
  <si>
    <r>
      <t xml:space="preserve">Wykoszenie porostów (w tym pojedynczych krzewów oraz niewielkich samosiejek drzew) ze skarp, korony wałów i międzywala w km cieku 15+700 - 17+700, z rozdrobnieniem i równomiernym rozrzuceniem pokosu lub wygrabieniem i złożeniem w pasy u podstawy skarpy odpowietrznej:
- </t>
    </r>
    <r>
      <rPr>
        <u val="single"/>
        <sz val="8"/>
        <rFont val="Arial"/>
        <family val="2"/>
      </rPr>
      <t>wał prawy</t>
    </r>
    <r>
      <rPr>
        <sz val="8"/>
        <rFont val="Arial"/>
        <family val="2"/>
      </rPr>
      <t xml:space="preserve">; dł. - 1243 mb, śr. szerokość koszenia - 11,6 m;
1243 mb x 11,6 m = 14418,8 m2
- </t>
    </r>
    <r>
      <rPr>
        <u val="single"/>
        <sz val="8"/>
        <rFont val="Arial"/>
        <family val="2"/>
      </rPr>
      <t>wał lewy</t>
    </r>
    <r>
      <rPr>
        <sz val="8"/>
        <rFont val="Arial"/>
        <family val="2"/>
      </rPr>
      <t xml:space="preserve">: dł. - 1965 mb, śr. szerokość koszenia - 9,6 m;
1965 mb x 9,6 m = 18864 m2
</t>
    </r>
    <r>
      <rPr>
        <u val="single"/>
        <sz val="8"/>
        <rFont val="Arial"/>
        <family val="2"/>
      </rPr>
      <t>Razem</t>
    </r>
    <r>
      <rPr>
        <sz val="8"/>
        <rFont val="Arial"/>
        <family val="2"/>
      </rPr>
      <t>: 14418,8 + 18864 = 33282,8 m2</t>
    </r>
  </si>
  <si>
    <r>
      <t xml:space="preserve">Wykoszenie porostów (w tym pojedynczych krzewów oraz niewielkich samosiejek drzew) ze skarp cieku z rozdrobnieniem i równomiernym rozrzuceniem pokosu lub wygrabieniem i złożeniem w pasy u podstawy skarpy odpowietrznej wału (na odcinku cieku, gdzie jest wał) lub na górnej krawędzi skarp (na odcinku cieku, gdzie nie ma wału):
- km 13+500 - 15+700, śr. szerokość skarp 4,5 m wraz z 1 m pasem pobocza
(2200 mb x 4,5 m) x 2 = 19800 m2
- km 15+700 - 17+700, śr. szerokość skarp 3,0 m
(2000 mb x 3,0 m) x 2 = 12000 m2
- km 17+700 - 18+700, śr. szerokość skarp 3,7 m wraz z 1 m  pasem pobocza
(1000 mb x 3,7 m) x 2 = 7400 m2
</t>
    </r>
    <r>
      <rPr>
        <u val="single"/>
        <sz val="8"/>
        <rFont val="Arial"/>
        <family val="2"/>
      </rPr>
      <t>Razem</t>
    </r>
    <r>
      <rPr>
        <sz val="8"/>
        <rFont val="Arial"/>
        <family val="2"/>
      </rPr>
      <t>: 19800 + 12000 + 7400 = 39200 m2</t>
    </r>
  </si>
  <si>
    <r>
      <t xml:space="preserve">Wykoszenie porostów z dna cieku. Wydobycie wykoszonych porostów z koryta cieku, rozdrobnienie ich i równomierne rozłożenie lub złożenie ich w pasy u podstawy skarpy odpowietrznej wału (na odcinku cieku, gdzie jest wał) lub na górnej krawędzi skarp (na odcinku cieku, gdzie nie ma wału):
- w km 13+500 - 15+700, średnia szerokość dna - 2,0 m
(2200 mb x 2,0 m) = 4400 m2
- w km 15+700 - 17+700, średnia szerokość dna - 2,5 m
(2000 mb x 2,5 m) = 5000 m2
- w km 17+700 - 18+700, średnia szerokość dna - 1,2 m
(1000 mb x 1,2 m) = 1200 m2
</t>
    </r>
    <r>
      <rPr>
        <u val="single"/>
        <sz val="8"/>
        <rFont val="Arial"/>
        <family val="2"/>
      </rPr>
      <t>Razem</t>
    </r>
    <r>
      <rPr>
        <sz val="8"/>
        <rFont val="Arial"/>
        <family val="2"/>
      </rPr>
      <t xml:space="preserve">: 4400 + 5000 + 1200 = 10600 m2
</t>
    </r>
    <r>
      <rPr>
        <b/>
        <sz val="8"/>
        <rFont val="Arial"/>
        <family val="2"/>
      </rPr>
      <t>Uwaga: zakaz wydobywania namułu, kamienia, żwiru, piasku i innych materiałów (poza odpadami i materiałami tworzącymi zatory) z dna cieku.</t>
    </r>
  </si>
  <si>
    <t>Rzeka Juszka - konserwacja wałów przeciwpowodziowych wraz z konserwacją cieku, gm. Wołów</t>
  </si>
  <si>
    <t>długość
[m]</t>
  </si>
  <si>
    <t>średnia szerokość koszenia
[m]</t>
  </si>
  <si>
    <r>
      <t>powierzchnia koszenia
[m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0"/>
      </rPr>
      <t>]</t>
    </r>
  </si>
  <si>
    <t>1. Budków - Buszkowice Małe - wał prawy km 0+000-2+300</t>
  </si>
  <si>
    <t>2. Buszkowice Małe - Krzelów - wał prawy km 2+300-5+646</t>
  </si>
  <si>
    <t>3. Budków - Buszkowice Małe - wał lewy km 0+000-2+150</t>
  </si>
  <si>
    <t>4. Buszkowice Małe - Krzelów - wał lewy km 2+150-6+348</t>
  </si>
  <si>
    <t>5. Krzelów - Orzeszków - wał prawy km 0+000 - 3+000</t>
  </si>
  <si>
    <t>6. Krzelów - Orzeszków - wał lewy km 0+000 - 0+630</t>
  </si>
  <si>
    <t>7. Krzelów - Orzeszków - wał lewy km 0+630 - 3+000</t>
  </si>
  <si>
    <t>RAZEM</t>
  </si>
  <si>
    <r>
      <t xml:space="preserve">Wykoszenie porostów (w tym pojedynczych krzewów oraz niewielkich samosiejek drzew) z korpusu wałów i 1-metrowego pasa wzdłuż stopy odwodnej i odpowietrznej wraz z rozdrobnieniem pokosu i równomiernym rozrzuceniem na korpusie wału lub z wygrabieniem i złożeniem w pasy u podstawy skarpy odpowietrznej.
</t>
    </r>
    <r>
      <rPr>
        <b/>
        <sz val="8"/>
        <rFont val="Arial CE"/>
        <family val="0"/>
      </rPr>
      <t>Uwaga: na odcinkach nr 5, 6 i 7 z poniższej listy (Krzelów - Orzeszków) wykosić należy do linii wody.</t>
    </r>
  </si>
  <si>
    <r>
      <t xml:space="preserve">Wykoszenie porostów (w tym pojedynczych krzewów oraz niewielkich samosiejek drzew) ze skarp cieku z rozdrobnieniem i równomiernym rozrzuceniem pokosu lub wygrabieniem i złożeniem w pasy na górnej krawędzi skarp w km cieku 7+580 </t>
    </r>
    <r>
      <rPr>
        <sz val="8"/>
        <rFont val="Calibri"/>
        <family val="2"/>
      </rPr>
      <t>÷</t>
    </r>
    <r>
      <rPr>
        <sz val="8"/>
        <rFont val="Arial"/>
        <family val="2"/>
      </rPr>
      <t xml:space="preserve"> 9+200 przy średniej szerokości skarp ok. 3 m.
</t>
    </r>
    <r>
      <rPr>
        <u val="single"/>
        <sz val="8"/>
        <rFont val="Arial"/>
        <family val="2"/>
      </rPr>
      <t>Razem</t>
    </r>
    <r>
      <rPr>
        <sz val="8"/>
        <rFont val="Arial"/>
        <family val="2"/>
      </rPr>
      <t>: 1620 mb * 3 m * 2 =  = 9720 m</t>
    </r>
    <r>
      <rPr>
        <vertAlign val="superscript"/>
        <sz val="8"/>
        <rFont val="Arial"/>
        <family val="2"/>
      </rPr>
      <t>2</t>
    </r>
  </si>
  <si>
    <r>
      <t>m</t>
    </r>
    <r>
      <rPr>
        <b/>
        <vertAlign val="superscript"/>
        <sz val="8"/>
        <rFont val="Arial"/>
        <family val="2"/>
      </rPr>
      <t>2</t>
    </r>
  </si>
  <si>
    <r>
      <t xml:space="preserve">Wykoszenie porostów z dna cieku w km 7+580 </t>
    </r>
    <r>
      <rPr>
        <sz val="8"/>
        <rFont val="Calibri"/>
        <family val="2"/>
      </rPr>
      <t>÷</t>
    </r>
    <r>
      <rPr>
        <sz val="8"/>
        <rFont val="Arial CE"/>
        <family val="0"/>
      </rPr>
      <t xml:space="preserve"> 10+100. Wydobycie wykoszonych porostów z koryta cieku, rozdrobnienie ich i równomierne rozłożenie lub złożenie ich w pasy u podstawy skarpy odpowietrznej wału (na odcinku cieku, gdzie jest wał) lub na górnej krawędzi skarp (na odcinku cieku, gdzie nie ma wału). Średnia szerokość dna ok. 5 m.
</t>
    </r>
    <r>
      <rPr>
        <u val="single"/>
        <sz val="8"/>
        <rFont val="Arial CE"/>
        <family val="0"/>
      </rPr>
      <t>Razem</t>
    </r>
    <r>
      <rPr>
        <sz val="8"/>
        <rFont val="Arial CE"/>
        <family val="0"/>
      </rPr>
      <t>: 2520 m * 5 m = 12600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0"/>
      </rPr>
      <t xml:space="preserve">
</t>
    </r>
    <r>
      <rPr>
        <b/>
        <sz val="8"/>
        <rFont val="Arial CE"/>
        <family val="0"/>
      </rPr>
      <t>Uwaga: zakaz wydobywania namułu, kamienia, żwiru, piasku i innych materiałów (poza odpadami i materiałami tworzącymi zatory) z dna cieku.</t>
    </r>
  </si>
  <si>
    <r>
      <t xml:space="preserve">Oczyszczenie wałów i koryta cieku z gałęzi, konarów, pni, odpadów oraz wszelkich innych zbędnych materiałów i przedmiotów. Wywóz odpadów.
Usunięcie zatorów z koryta cieku w km 7+580 </t>
    </r>
    <r>
      <rPr>
        <sz val="8"/>
        <rFont val="Calibri"/>
        <family val="2"/>
      </rPr>
      <t>÷</t>
    </r>
    <r>
      <rPr>
        <sz val="8"/>
        <rFont val="Arial CE"/>
        <family val="0"/>
      </rPr>
      <t xml:space="preserve"> 12+230.</t>
    </r>
  </si>
  <si>
    <t>Rzeka Jezierzyca - konserwacja wałów przeciwpowodziowych wraz z konserwacją cieku, gm. Wińsko</t>
  </si>
  <si>
    <t>Część 1 Rzeka Odra - konserwacja wałów p.powodziowych, gm. Oborniki Śl. 
gm. Wołów, Brzeg Dolny, rz. Jezierzyca – konserwacja wałów p.powodziowych wraz z konserwacją cieku, gm. Wińsko, rz. Juszka – konserwacja wałów p.powodziowych wraz z konserwacja koryta cieku, gm. Wołów -  Nadzór Wodny w Wołowie</t>
  </si>
  <si>
    <t>OGÓŁEM:</t>
  </si>
  <si>
    <t>I.</t>
  </si>
  <si>
    <t>Wartość netto za wykonanie zamówienia podstawowego  …..........zł</t>
  </si>
  <si>
    <r>
      <t xml:space="preserve">VAT - 8% ……............... zł  </t>
    </r>
    <r>
      <rPr>
        <b/>
        <sz val="10"/>
        <rFont val="Calibri"/>
        <family val="2"/>
      </rPr>
      <t>Cena brutto za wykonanie zakresu podstawowego</t>
    </r>
    <r>
      <rPr>
        <sz val="10"/>
        <rFont val="Calibri"/>
        <family val="2"/>
      </rPr>
      <t xml:space="preserve">……............... zł  </t>
    </r>
  </si>
  <si>
    <t>II.</t>
  </si>
  <si>
    <t>Wartość netto za wykonanie zamówienia opcjonalnego  …..........zł</t>
  </si>
  <si>
    <r>
      <t xml:space="preserve">VAT - 8% ……............... zł  </t>
    </r>
    <r>
      <rPr>
        <b/>
        <sz val="10"/>
        <rFont val="Calibri"/>
        <family val="2"/>
      </rPr>
      <t>Cena brutto za wykonanie zakresu opcjonalnego</t>
    </r>
    <r>
      <rPr>
        <sz val="10"/>
        <rFont val="Calibri"/>
        <family val="2"/>
      </rPr>
      <t xml:space="preserve">……............... zł  </t>
    </r>
  </si>
  <si>
    <t>I.+ II.  Cena brutto  za wykonanie zamówienia maksymalnego zakresu zamówienia 
(podstawowy + opcjonalny)</t>
  </si>
  <si>
    <t>….............. zł</t>
  </si>
  <si>
    <t>wartość jednost. (zł)</t>
  </si>
  <si>
    <r>
      <rPr>
        <b/>
        <sz val="8"/>
        <color indexed="10"/>
        <rFont val="Arial"/>
        <family val="2"/>
      </rPr>
      <t xml:space="preserve">Zamówienie opcjonalne </t>
    </r>
    <r>
      <rPr>
        <sz val="8"/>
        <rFont val="Arial"/>
        <family val="2"/>
      </rPr>
      <t xml:space="preserve"> Oferowana cena netto (zł)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</si>
</sst>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"/>
    <numFmt numFmtId="173" formatCode="0.000"/>
    <numFmt numFmtId="174" formatCode="#,##0.00\ &quot;zł&quot;"/>
    <numFmt numFmtId="175" formatCode="_-* #,##0.0\ _z_ł_-;\-* #,##0.0\ _z_ł_-;_-* &quot;-&quot;??\ _z_ł_-;_-@_-"/>
    <numFmt numFmtId="176" formatCode="_-* #,##0\ _z_ł_-;\-* #,##0\ _z_ł_-;_-* &quot;-&quot;??\ _z_ł_-;_-@_-"/>
  </numFmts>
  <fonts count="55">
    <font>
      <sz val="10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vertAlign val="superscript"/>
      <sz val="8"/>
      <name val="Arial CE"/>
      <family val="0"/>
    </font>
    <font>
      <sz val="8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 CE"/>
      <family val="0"/>
    </font>
    <font>
      <u val="single"/>
      <sz val="8"/>
      <name val="Arial"/>
      <family val="2"/>
    </font>
    <font>
      <sz val="8"/>
      <name val="Calibri"/>
      <family val="2"/>
    </font>
    <font>
      <b/>
      <vertAlign val="superscript"/>
      <sz val="8"/>
      <name val="Arial"/>
      <family val="2"/>
    </font>
    <font>
      <u val="single"/>
      <sz val="8"/>
      <name val="Arial CE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8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3" fontId="3" fillId="0" borderId="13" xfId="0" applyNumberFormat="1" applyFont="1" applyBorder="1" applyAlignment="1">
      <alignment horizontal="right" vertical="center" wrapText="1"/>
    </xf>
    <xf numFmtId="172" fontId="3" fillId="0" borderId="13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3" fontId="3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/>
    </xf>
    <xf numFmtId="175" fontId="9" fillId="0" borderId="15" xfId="42" applyNumberFormat="1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 quotePrefix="1">
      <alignment horizontal="center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175" fontId="5" fillId="0" borderId="0" xfId="42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172" fontId="3" fillId="0" borderId="15" xfId="0" applyNumberFormat="1" applyFont="1" applyBorder="1" applyAlignment="1">
      <alignment horizontal="right" vertical="center" wrapText="1"/>
    </xf>
    <xf numFmtId="176" fontId="3" fillId="0" borderId="15" xfId="42" applyNumberFormat="1" applyFont="1" applyBorder="1" applyAlignment="1">
      <alignment horizontal="right" vertical="center" wrapText="1"/>
    </xf>
    <xf numFmtId="172" fontId="3" fillId="0" borderId="15" xfId="0" applyNumberFormat="1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3" fontId="1" fillId="0" borderId="15" xfId="0" applyNumberFormat="1" applyFont="1" applyBorder="1" applyAlignment="1">
      <alignment horizontal="right" vertical="center" wrapText="1"/>
    </xf>
    <xf numFmtId="2" fontId="1" fillId="0" borderId="15" xfId="0" applyNumberFormat="1" applyFont="1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center"/>
    </xf>
    <xf numFmtId="176" fontId="9" fillId="0" borderId="15" xfId="42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4" fontId="16" fillId="0" borderId="0" xfId="0" applyNumberFormat="1" applyFont="1" applyAlignment="1">
      <alignment vertical="center"/>
    </xf>
    <xf numFmtId="4" fontId="0" fillId="0" borderId="19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9" fillId="34" borderId="20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4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center" vertical="center"/>
    </xf>
    <xf numFmtId="4" fontId="0" fillId="0" borderId="15" xfId="0" applyNumberForma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6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50"/>
  <sheetViews>
    <sheetView tabSelected="1" zoomScale="115" zoomScaleNormal="115" zoomScalePageLayoutView="0" workbookViewId="0" topLeftCell="A1">
      <selection activeCell="J3" sqref="J3"/>
    </sheetView>
  </sheetViews>
  <sheetFormatPr defaultColWidth="9.00390625" defaultRowHeight="12.75"/>
  <cols>
    <col min="1" max="1" width="3.25390625" style="4" customWidth="1"/>
    <col min="2" max="2" width="45.75390625" style="2" customWidth="1"/>
    <col min="3" max="3" width="7.125" style="1" customWidth="1"/>
    <col min="4" max="4" width="8.25390625" style="1" customWidth="1"/>
    <col min="5" max="5" width="10.25390625" style="1" customWidth="1"/>
    <col min="6" max="6" width="5.125" style="1" customWidth="1"/>
    <col min="7" max="7" width="11.125" style="3" customWidth="1"/>
    <col min="8" max="8" width="10.75390625" style="2" customWidth="1"/>
    <col min="9" max="9" width="12.00390625" style="2" customWidth="1"/>
    <col min="10" max="10" width="12.875" style="2" customWidth="1"/>
    <col min="11" max="16384" width="9.125" style="2" customWidth="1"/>
  </cols>
  <sheetData>
    <row r="1" spans="1:10" ht="18.75" customHeight="1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44.25" customHeight="1">
      <c r="A2" s="69" t="s">
        <v>54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50.25" customHeight="1" thickBot="1">
      <c r="A3" s="23" t="s">
        <v>6</v>
      </c>
      <c r="B3" s="80" t="s">
        <v>7</v>
      </c>
      <c r="C3" s="81"/>
      <c r="D3" s="81"/>
      <c r="E3" s="82"/>
      <c r="F3" s="23" t="s">
        <v>2</v>
      </c>
      <c r="G3" s="24" t="s">
        <v>4</v>
      </c>
      <c r="H3" s="25" t="s">
        <v>64</v>
      </c>
      <c r="I3" s="26" t="s">
        <v>25</v>
      </c>
      <c r="J3" s="26" t="s">
        <v>65</v>
      </c>
    </row>
    <row r="4" spans="1:10" ht="13.5" customHeight="1" thickBot="1">
      <c r="A4" s="11">
        <v>1</v>
      </c>
      <c r="B4" s="83">
        <v>2</v>
      </c>
      <c r="C4" s="83"/>
      <c r="D4" s="83"/>
      <c r="E4" s="83"/>
      <c r="F4" s="11">
        <v>3</v>
      </c>
      <c r="G4" s="11">
        <v>4</v>
      </c>
      <c r="H4" s="9">
        <v>5</v>
      </c>
      <c r="I4" s="9" t="s">
        <v>27</v>
      </c>
      <c r="J4" s="9" t="s">
        <v>27</v>
      </c>
    </row>
    <row r="5" spans="1:10" ht="13.5" customHeight="1" thickBot="1">
      <c r="A5" s="70" t="s">
        <v>28</v>
      </c>
      <c r="B5" s="71"/>
      <c r="C5" s="71"/>
      <c r="D5" s="71"/>
      <c r="E5" s="71"/>
      <c r="F5" s="71"/>
      <c r="G5" s="71"/>
      <c r="H5" s="71"/>
      <c r="I5" s="71"/>
      <c r="J5" s="72"/>
    </row>
    <row r="6" spans="1:10" ht="82.5" customHeight="1">
      <c r="A6" s="77">
        <v>1</v>
      </c>
      <c r="B6" s="12" t="s">
        <v>31</v>
      </c>
      <c r="C6" s="8" t="s">
        <v>0</v>
      </c>
      <c r="D6" s="8" t="s">
        <v>1</v>
      </c>
      <c r="E6" s="8" t="s">
        <v>3</v>
      </c>
      <c r="F6" s="78" t="s">
        <v>32</v>
      </c>
      <c r="G6" s="79">
        <f>E23</f>
        <v>995618.8</v>
      </c>
      <c r="H6" s="84"/>
      <c r="I6" s="84"/>
      <c r="J6" s="84"/>
    </row>
    <row r="7" spans="1:10" ht="18.75" customHeight="1">
      <c r="A7" s="77"/>
      <c r="B7" s="12" t="s">
        <v>8</v>
      </c>
      <c r="C7" s="13">
        <v>3560</v>
      </c>
      <c r="D7" s="14">
        <v>22</v>
      </c>
      <c r="E7" s="13">
        <f>PRODUCT(C7,D7)</f>
        <v>78320</v>
      </c>
      <c r="F7" s="78"/>
      <c r="G7" s="79"/>
      <c r="H7" s="84"/>
      <c r="I7" s="84"/>
      <c r="J7" s="84"/>
    </row>
    <row r="8" spans="1:10" ht="18.75" customHeight="1">
      <c r="A8" s="77"/>
      <c r="B8" s="12" t="s">
        <v>9</v>
      </c>
      <c r="C8" s="13">
        <v>2912</v>
      </c>
      <c r="D8" s="14">
        <v>13</v>
      </c>
      <c r="E8" s="13">
        <f>PRODUCT(C8,D8)</f>
        <v>37856</v>
      </c>
      <c r="F8" s="78"/>
      <c r="G8" s="79"/>
      <c r="H8" s="84"/>
      <c r="I8" s="84"/>
      <c r="J8" s="84"/>
    </row>
    <row r="9" spans="1:10" ht="18.75" customHeight="1">
      <c r="A9" s="77"/>
      <c r="B9" s="12" t="s">
        <v>10</v>
      </c>
      <c r="C9" s="13">
        <v>2044</v>
      </c>
      <c r="D9" s="14">
        <v>20</v>
      </c>
      <c r="E9" s="13">
        <f>PRODUCT(C9,D9)</f>
        <v>40880</v>
      </c>
      <c r="F9" s="78"/>
      <c r="G9" s="79"/>
      <c r="H9" s="84"/>
      <c r="I9" s="84"/>
      <c r="J9" s="84"/>
    </row>
    <row r="10" spans="1:10" ht="18.75" customHeight="1">
      <c r="A10" s="77"/>
      <c r="B10" s="12" t="s">
        <v>11</v>
      </c>
      <c r="C10" s="13">
        <v>790</v>
      </c>
      <c r="D10" s="14">
        <v>20</v>
      </c>
      <c r="E10" s="13">
        <f>PRODUCT(C10,D10)</f>
        <v>15800</v>
      </c>
      <c r="F10" s="78"/>
      <c r="G10" s="79"/>
      <c r="H10" s="84"/>
      <c r="I10" s="84"/>
      <c r="J10" s="84"/>
    </row>
    <row r="11" spans="1:10" ht="18.75" customHeight="1">
      <c r="A11" s="77"/>
      <c r="B11" s="12" t="s">
        <v>12</v>
      </c>
      <c r="C11" s="13">
        <v>1880</v>
      </c>
      <c r="D11" s="14">
        <v>19</v>
      </c>
      <c r="E11" s="13">
        <f>PRODUCT(C11,D11)</f>
        <v>35720</v>
      </c>
      <c r="F11" s="78"/>
      <c r="G11" s="79"/>
      <c r="H11" s="84"/>
      <c r="I11" s="84"/>
      <c r="J11" s="84"/>
    </row>
    <row r="12" spans="1:10" ht="18.75" customHeight="1">
      <c r="A12" s="77"/>
      <c r="B12" s="12" t="s">
        <v>13</v>
      </c>
      <c r="C12" s="13">
        <v>3850</v>
      </c>
      <c r="D12" s="14">
        <v>26.4</v>
      </c>
      <c r="E12" s="13">
        <f aca="true" t="shared" si="0" ref="E12:E22">PRODUCT(C12,D12)</f>
        <v>101640</v>
      </c>
      <c r="F12" s="78"/>
      <c r="G12" s="79"/>
      <c r="H12" s="84"/>
      <c r="I12" s="84"/>
      <c r="J12" s="84"/>
    </row>
    <row r="13" spans="1:10" ht="18.75" customHeight="1">
      <c r="A13" s="77"/>
      <c r="B13" s="12" t="s">
        <v>14</v>
      </c>
      <c r="C13" s="13">
        <v>570</v>
      </c>
      <c r="D13" s="14">
        <v>14</v>
      </c>
      <c r="E13" s="13">
        <f t="shared" si="0"/>
        <v>7980</v>
      </c>
      <c r="F13" s="78"/>
      <c r="G13" s="79"/>
      <c r="H13" s="84"/>
      <c r="I13" s="84"/>
      <c r="J13" s="84"/>
    </row>
    <row r="14" spans="1:10" ht="18.75" customHeight="1">
      <c r="A14" s="77"/>
      <c r="B14" s="12" t="s">
        <v>15</v>
      </c>
      <c r="C14" s="13">
        <v>3200</v>
      </c>
      <c r="D14" s="14">
        <v>20</v>
      </c>
      <c r="E14" s="13">
        <f t="shared" si="0"/>
        <v>64000</v>
      </c>
      <c r="F14" s="78"/>
      <c r="G14" s="79"/>
      <c r="H14" s="84"/>
      <c r="I14" s="84"/>
      <c r="J14" s="84"/>
    </row>
    <row r="15" spans="1:10" ht="18.75" customHeight="1">
      <c r="A15" s="77"/>
      <c r="B15" s="12" t="s">
        <v>16</v>
      </c>
      <c r="C15" s="13">
        <v>1050</v>
      </c>
      <c r="D15" s="14">
        <v>13</v>
      </c>
      <c r="E15" s="13">
        <f t="shared" si="0"/>
        <v>13650</v>
      </c>
      <c r="F15" s="78"/>
      <c r="G15" s="79"/>
      <c r="H15" s="84"/>
      <c r="I15" s="84"/>
      <c r="J15" s="84"/>
    </row>
    <row r="16" spans="1:10" ht="18.75" customHeight="1">
      <c r="A16" s="77"/>
      <c r="B16" s="12" t="s">
        <v>17</v>
      </c>
      <c r="C16" s="13">
        <v>850</v>
      </c>
      <c r="D16" s="14">
        <v>20</v>
      </c>
      <c r="E16" s="13">
        <f t="shared" si="0"/>
        <v>17000</v>
      </c>
      <c r="F16" s="78"/>
      <c r="G16" s="79"/>
      <c r="H16" s="84"/>
      <c r="I16" s="84"/>
      <c r="J16" s="84"/>
    </row>
    <row r="17" spans="1:10" ht="18.75" customHeight="1">
      <c r="A17" s="77"/>
      <c r="B17" s="15" t="s">
        <v>18</v>
      </c>
      <c r="C17" s="13">
        <v>2610</v>
      </c>
      <c r="D17" s="14">
        <v>18</v>
      </c>
      <c r="E17" s="16">
        <f>PRODUCT(C17:D17)</f>
        <v>46980</v>
      </c>
      <c r="F17" s="78"/>
      <c r="G17" s="79"/>
      <c r="H17" s="84"/>
      <c r="I17" s="84"/>
      <c r="J17" s="84"/>
    </row>
    <row r="18" spans="1:10" ht="18.75" customHeight="1">
      <c r="A18" s="77"/>
      <c r="B18" s="15" t="s">
        <v>19</v>
      </c>
      <c r="C18" s="13">
        <v>744</v>
      </c>
      <c r="D18" s="14">
        <v>15.2</v>
      </c>
      <c r="E18" s="16">
        <f>PRODUCT(C18:D18)</f>
        <v>11308.8</v>
      </c>
      <c r="F18" s="78"/>
      <c r="G18" s="79"/>
      <c r="H18" s="84"/>
      <c r="I18" s="84"/>
      <c r="J18" s="84"/>
    </row>
    <row r="19" spans="1:10" ht="18.75" customHeight="1">
      <c r="A19" s="77"/>
      <c r="B19" s="15" t="s">
        <v>20</v>
      </c>
      <c r="C19" s="13">
        <v>3044</v>
      </c>
      <c r="D19" s="14">
        <v>29</v>
      </c>
      <c r="E19" s="16">
        <f>PRODUCT(C19:D19)</f>
        <v>88276</v>
      </c>
      <c r="F19" s="78"/>
      <c r="G19" s="79"/>
      <c r="H19" s="84"/>
      <c r="I19" s="84"/>
      <c r="J19" s="84"/>
    </row>
    <row r="20" spans="1:10" ht="18.75" customHeight="1">
      <c r="A20" s="77"/>
      <c r="B20" s="17" t="s">
        <v>21</v>
      </c>
      <c r="C20" s="13">
        <v>14060</v>
      </c>
      <c r="D20" s="14">
        <v>26.8</v>
      </c>
      <c r="E20" s="13">
        <f t="shared" si="0"/>
        <v>376808</v>
      </c>
      <c r="F20" s="78"/>
      <c r="G20" s="79"/>
      <c r="H20" s="84"/>
      <c r="I20" s="84"/>
      <c r="J20" s="84"/>
    </row>
    <row r="21" spans="1:10" ht="18.75" customHeight="1">
      <c r="A21" s="77"/>
      <c r="B21" s="12" t="s">
        <v>22</v>
      </c>
      <c r="C21" s="13">
        <v>600</v>
      </c>
      <c r="D21" s="14">
        <v>27</v>
      </c>
      <c r="E21" s="13">
        <f t="shared" si="0"/>
        <v>16200</v>
      </c>
      <c r="F21" s="78"/>
      <c r="G21" s="79"/>
      <c r="H21" s="84"/>
      <c r="I21" s="84"/>
      <c r="J21" s="84"/>
    </row>
    <row r="22" spans="1:10" ht="18.75" customHeight="1">
      <c r="A22" s="77"/>
      <c r="B22" s="18" t="s">
        <v>23</v>
      </c>
      <c r="C22" s="19">
        <v>1800</v>
      </c>
      <c r="D22" s="20">
        <v>24</v>
      </c>
      <c r="E22" s="13">
        <f t="shared" si="0"/>
        <v>43200</v>
      </c>
      <c r="F22" s="78"/>
      <c r="G22" s="79"/>
      <c r="H22" s="84"/>
      <c r="I22" s="84"/>
      <c r="J22" s="84"/>
    </row>
    <row r="23" spans="1:10" ht="21" customHeight="1">
      <c r="A23" s="77"/>
      <c r="B23" s="27" t="s">
        <v>5</v>
      </c>
      <c r="C23" s="28">
        <f>SUM(C7:C22)</f>
        <v>43564</v>
      </c>
      <c r="D23" s="29"/>
      <c r="E23" s="30">
        <f>SUM(E7:E22)</f>
        <v>995618.8</v>
      </c>
      <c r="F23" s="78"/>
      <c r="G23" s="79"/>
      <c r="H23" s="84"/>
      <c r="I23" s="84"/>
      <c r="J23" s="84"/>
    </row>
    <row r="24" spans="1:10" ht="42.75" customHeight="1" thickBot="1">
      <c r="A24" s="37">
        <v>2</v>
      </c>
      <c r="B24" s="85" t="s">
        <v>24</v>
      </c>
      <c r="C24" s="86"/>
      <c r="D24" s="86"/>
      <c r="E24" s="87"/>
      <c r="F24" s="31" t="s">
        <v>32</v>
      </c>
      <c r="G24" s="32">
        <f>G6</f>
        <v>995618.8</v>
      </c>
      <c r="H24" s="55"/>
      <c r="I24" s="54"/>
      <c r="J24" s="55"/>
    </row>
    <row r="25" spans="1:10" ht="14.25" customHeight="1" thickBot="1">
      <c r="A25" s="73" t="s">
        <v>36</v>
      </c>
      <c r="B25" s="74"/>
      <c r="C25" s="74"/>
      <c r="D25" s="74"/>
      <c r="E25" s="74"/>
      <c r="F25" s="74"/>
      <c r="G25" s="74"/>
      <c r="H25" s="75"/>
      <c r="I25" s="75"/>
      <c r="J25" s="76"/>
    </row>
    <row r="26" spans="1:10" ht="97.5" customHeight="1">
      <c r="A26" s="21">
        <v>1</v>
      </c>
      <c r="B26" s="66" t="s">
        <v>33</v>
      </c>
      <c r="C26" s="66"/>
      <c r="D26" s="66"/>
      <c r="E26" s="66"/>
      <c r="F26" s="21" t="s">
        <v>30</v>
      </c>
      <c r="G26" s="22">
        <f>(14418.8+18864)</f>
        <v>33282.8</v>
      </c>
      <c r="H26" s="55"/>
      <c r="I26" s="55"/>
      <c r="J26" s="55"/>
    </row>
    <row r="27" spans="1:10" ht="129.75" customHeight="1">
      <c r="A27" s="21">
        <v>2</v>
      </c>
      <c r="B27" s="66" t="s">
        <v>34</v>
      </c>
      <c r="C27" s="66"/>
      <c r="D27" s="66"/>
      <c r="E27" s="66"/>
      <c r="F27" s="21" t="s">
        <v>30</v>
      </c>
      <c r="G27" s="22">
        <v>39200</v>
      </c>
      <c r="H27" s="55"/>
      <c r="I27" s="55"/>
      <c r="J27" s="55"/>
    </row>
    <row r="28" spans="1:10" ht="141.75" customHeight="1">
      <c r="A28" s="21">
        <v>3</v>
      </c>
      <c r="B28" s="66" t="s">
        <v>35</v>
      </c>
      <c r="C28" s="66"/>
      <c r="D28" s="66"/>
      <c r="E28" s="66"/>
      <c r="F28" s="21" t="s">
        <v>30</v>
      </c>
      <c r="G28" s="22">
        <v>10600</v>
      </c>
      <c r="H28" s="55"/>
      <c r="I28" s="55"/>
      <c r="J28" s="55"/>
    </row>
    <row r="29" spans="1:10" ht="158.25" customHeight="1">
      <c r="A29" s="21">
        <v>4</v>
      </c>
      <c r="B29" s="66" t="s">
        <v>29</v>
      </c>
      <c r="C29" s="66"/>
      <c r="D29" s="66"/>
      <c r="E29" s="66"/>
      <c r="F29" s="21" t="s">
        <v>30</v>
      </c>
      <c r="G29" s="22">
        <f>G26+G27+G28</f>
        <v>83082.8</v>
      </c>
      <c r="H29" s="55"/>
      <c r="I29" s="55"/>
      <c r="J29" s="55"/>
    </row>
    <row r="30" spans="1:10" ht="15" customHeight="1">
      <c r="A30" s="59" t="s">
        <v>53</v>
      </c>
      <c r="B30" s="59"/>
      <c r="C30" s="59"/>
      <c r="D30" s="59"/>
      <c r="E30" s="59"/>
      <c r="F30" s="59"/>
      <c r="G30" s="59"/>
      <c r="H30" s="59"/>
      <c r="I30" s="59"/>
      <c r="J30" s="60"/>
    </row>
    <row r="31" spans="1:10" ht="95.25" customHeight="1">
      <c r="A31" s="89">
        <v>1</v>
      </c>
      <c r="B31" s="36" t="s">
        <v>48</v>
      </c>
      <c r="C31" s="37" t="s">
        <v>37</v>
      </c>
      <c r="D31" s="37" t="s">
        <v>38</v>
      </c>
      <c r="E31" s="37" t="s">
        <v>39</v>
      </c>
      <c r="F31" s="90" t="s">
        <v>32</v>
      </c>
      <c r="G31" s="91">
        <f>E39</f>
        <v>272048</v>
      </c>
      <c r="H31" s="65"/>
      <c r="I31" s="65"/>
      <c r="J31" s="65"/>
    </row>
    <row r="32" spans="1:10" ht="22.5" customHeight="1">
      <c r="A32" s="89"/>
      <c r="B32" s="36" t="s">
        <v>40</v>
      </c>
      <c r="C32" s="39">
        <v>2300</v>
      </c>
      <c r="D32" s="40">
        <v>23</v>
      </c>
      <c r="E32" s="39">
        <f aca="true" t="shared" si="1" ref="E32:E38">PRODUCT(C32:D32)</f>
        <v>52900</v>
      </c>
      <c r="F32" s="90"/>
      <c r="G32" s="91"/>
      <c r="H32" s="65"/>
      <c r="I32" s="65"/>
      <c r="J32" s="65"/>
    </row>
    <row r="33" spans="1:10" ht="22.5" customHeight="1">
      <c r="A33" s="89"/>
      <c r="B33" s="36" t="s">
        <v>41</v>
      </c>
      <c r="C33" s="39">
        <v>3346</v>
      </c>
      <c r="D33" s="40">
        <v>16</v>
      </c>
      <c r="E33" s="39">
        <f t="shared" si="1"/>
        <v>53536</v>
      </c>
      <c r="F33" s="90"/>
      <c r="G33" s="91"/>
      <c r="H33" s="65"/>
      <c r="I33" s="65"/>
      <c r="J33" s="65"/>
    </row>
    <row r="34" spans="1:10" ht="22.5" customHeight="1">
      <c r="A34" s="89"/>
      <c r="B34" s="36" t="s">
        <v>42</v>
      </c>
      <c r="C34" s="39">
        <v>2150</v>
      </c>
      <c r="D34" s="40">
        <v>23</v>
      </c>
      <c r="E34" s="39">
        <f t="shared" si="1"/>
        <v>49450</v>
      </c>
      <c r="F34" s="90"/>
      <c r="G34" s="91"/>
      <c r="H34" s="65"/>
      <c r="I34" s="65"/>
      <c r="J34" s="65"/>
    </row>
    <row r="35" spans="1:10" ht="22.5" customHeight="1">
      <c r="A35" s="89"/>
      <c r="B35" s="36" t="s">
        <v>43</v>
      </c>
      <c r="C35" s="39">
        <v>4198</v>
      </c>
      <c r="D35" s="40">
        <v>14</v>
      </c>
      <c r="E35" s="39">
        <f t="shared" si="1"/>
        <v>58772</v>
      </c>
      <c r="F35" s="90"/>
      <c r="G35" s="91"/>
      <c r="H35" s="65"/>
      <c r="I35" s="65"/>
      <c r="J35" s="65"/>
    </row>
    <row r="36" spans="1:10" ht="22.5" customHeight="1">
      <c r="A36" s="89"/>
      <c r="B36" s="36" t="s">
        <v>44</v>
      </c>
      <c r="C36" s="39">
        <v>3000</v>
      </c>
      <c r="D36" s="40">
        <v>9.5</v>
      </c>
      <c r="E36" s="39">
        <f t="shared" si="1"/>
        <v>28500</v>
      </c>
      <c r="F36" s="90"/>
      <c r="G36" s="91"/>
      <c r="H36" s="65"/>
      <c r="I36" s="65"/>
      <c r="J36" s="65"/>
    </row>
    <row r="37" spans="1:10" ht="17.25" customHeight="1">
      <c r="A37" s="89"/>
      <c r="B37" s="36" t="s">
        <v>45</v>
      </c>
      <c r="C37" s="39">
        <v>630</v>
      </c>
      <c r="D37" s="40">
        <v>12</v>
      </c>
      <c r="E37" s="39">
        <f t="shared" si="1"/>
        <v>7560</v>
      </c>
      <c r="F37" s="90"/>
      <c r="G37" s="91"/>
      <c r="H37" s="65"/>
      <c r="I37" s="65"/>
      <c r="J37" s="65"/>
    </row>
    <row r="38" spans="1:10" ht="21" customHeight="1">
      <c r="A38" s="89"/>
      <c r="B38" s="36" t="s">
        <v>46</v>
      </c>
      <c r="C38" s="41">
        <v>2370</v>
      </c>
      <c r="D38" s="42">
        <v>9</v>
      </c>
      <c r="E38" s="41">
        <f t="shared" si="1"/>
        <v>21330</v>
      </c>
      <c r="F38" s="90"/>
      <c r="G38" s="91"/>
      <c r="H38" s="65"/>
      <c r="I38" s="65"/>
      <c r="J38" s="65"/>
    </row>
    <row r="39" spans="1:10" ht="13.5" customHeight="1">
      <c r="A39" s="89"/>
      <c r="B39" s="43" t="s">
        <v>47</v>
      </c>
      <c r="C39" s="44">
        <f>SUM(C32:C38)</f>
        <v>17994</v>
      </c>
      <c r="D39" s="45"/>
      <c r="E39" s="44">
        <f>SUM(E32:E38)</f>
        <v>272048</v>
      </c>
      <c r="F39" s="90"/>
      <c r="G39" s="91"/>
      <c r="H39" s="65"/>
      <c r="I39" s="65"/>
      <c r="J39" s="65"/>
    </row>
    <row r="40" spans="1:10" ht="48.75" customHeight="1">
      <c r="A40" s="37">
        <v>2</v>
      </c>
      <c r="B40" s="66" t="s">
        <v>49</v>
      </c>
      <c r="C40" s="66"/>
      <c r="D40" s="66"/>
      <c r="E40" s="66"/>
      <c r="F40" s="46" t="s">
        <v>50</v>
      </c>
      <c r="G40" s="47">
        <v>9720</v>
      </c>
      <c r="H40" s="55"/>
      <c r="I40" s="55"/>
      <c r="J40" s="55"/>
    </row>
    <row r="41" spans="1:10" ht="85.5" customHeight="1">
      <c r="A41" s="37">
        <v>3</v>
      </c>
      <c r="B41" s="67" t="s">
        <v>51</v>
      </c>
      <c r="C41" s="67"/>
      <c r="D41" s="67"/>
      <c r="E41" s="67"/>
      <c r="F41" s="46" t="s">
        <v>50</v>
      </c>
      <c r="G41" s="38">
        <v>12600</v>
      </c>
      <c r="H41" s="55"/>
      <c r="I41" s="55"/>
      <c r="J41" s="55"/>
    </row>
    <row r="42" spans="1:10" ht="40.5" customHeight="1">
      <c r="A42" s="37">
        <v>4</v>
      </c>
      <c r="B42" s="67" t="s">
        <v>52</v>
      </c>
      <c r="C42" s="67"/>
      <c r="D42" s="67"/>
      <c r="E42" s="67"/>
      <c r="F42" s="31" t="s">
        <v>32</v>
      </c>
      <c r="G42" s="38">
        <f>G31+G40+G41</f>
        <v>294368</v>
      </c>
      <c r="H42" s="55"/>
      <c r="I42" s="55"/>
      <c r="J42" s="55"/>
    </row>
    <row r="43" spans="1:10" ht="25.5" customHeight="1">
      <c r="A43" s="33"/>
      <c r="B43" s="34"/>
      <c r="C43" s="34"/>
      <c r="D43" s="34"/>
      <c r="E43" s="34"/>
      <c r="F43" s="33"/>
      <c r="G43" s="35"/>
      <c r="H43" s="10" t="s">
        <v>55</v>
      </c>
      <c r="I43" s="55"/>
      <c r="J43" s="55"/>
    </row>
    <row r="44" spans="1:10" ht="22.5" customHeight="1">
      <c r="A44" s="48" t="s">
        <v>56</v>
      </c>
      <c r="B44" s="61" t="s">
        <v>57</v>
      </c>
      <c r="C44" s="61"/>
      <c r="D44" s="61"/>
      <c r="E44" s="62"/>
      <c r="F44" s="62"/>
      <c r="G44" s="62"/>
      <c r="H44" s="62"/>
      <c r="I44" s="62"/>
      <c r="J44" s="62"/>
    </row>
    <row r="45" spans="1:10" ht="27" customHeight="1">
      <c r="A45" s="63" t="s">
        <v>58</v>
      </c>
      <c r="B45" s="63"/>
      <c r="C45" s="63"/>
      <c r="D45" s="63"/>
      <c r="E45" s="63"/>
      <c r="F45" s="51"/>
      <c r="G45" s="51"/>
      <c r="H45" s="51"/>
      <c r="I45" s="51"/>
      <c r="J45" s="51"/>
    </row>
    <row r="46" spans="1:10" ht="18.75" customHeight="1">
      <c r="A46" s="49" t="s">
        <v>59</v>
      </c>
      <c r="B46" s="61" t="s">
        <v>60</v>
      </c>
      <c r="C46" s="61"/>
      <c r="D46" s="61"/>
      <c r="E46" s="64"/>
      <c r="F46" s="64"/>
      <c r="G46" s="50"/>
      <c r="H46" s="51"/>
      <c r="I46" s="51"/>
      <c r="J46" s="51"/>
    </row>
    <row r="47" spans="1:10" ht="20.25" customHeight="1">
      <c r="A47" s="56" t="s">
        <v>61</v>
      </c>
      <c r="B47" s="56"/>
      <c r="C47" s="56"/>
      <c r="D47" s="56"/>
      <c r="E47" s="56"/>
      <c r="F47" s="56"/>
      <c r="G47" s="57"/>
      <c r="H47" s="57"/>
      <c r="I47" s="51"/>
      <c r="J47" s="51"/>
    </row>
    <row r="48" spans="1:10" ht="27" customHeight="1">
      <c r="A48" s="58" t="s">
        <v>62</v>
      </c>
      <c r="B48" s="58"/>
      <c r="C48" s="58"/>
      <c r="D48" s="58"/>
      <c r="E48" s="58"/>
      <c r="F48" s="53" t="s">
        <v>63</v>
      </c>
      <c r="G48" s="50"/>
      <c r="H48" s="52"/>
      <c r="I48" s="52"/>
      <c r="J48" s="52"/>
    </row>
    <row r="49" spans="1:7" ht="12.75">
      <c r="A49" s="7"/>
      <c r="B49" s="5"/>
      <c r="C49" s="6"/>
      <c r="D49" s="6"/>
      <c r="E49" s="6"/>
      <c r="F49" s="6"/>
      <c r="G49" s="5"/>
    </row>
    <row r="50" spans="1:7" ht="12.75">
      <c r="A50" s="88"/>
      <c r="B50" s="88"/>
      <c r="C50" s="88"/>
      <c r="D50" s="88"/>
      <c r="E50" s="88"/>
      <c r="F50" s="88"/>
      <c r="G50" s="88"/>
    </row>
  </sheetData>
  <sheetProtection/>
  <mergeCells count="36">
    <mergeCell ref="B29:E29"/>
    <mergeCell ref="H6:H23"/>
    <mergeCell ref="J6:J23"/>
    <mergeCell ref="B24:E24"/>
    <mergeCell ref="A50:G50"/>
    <mergeCell ref="I6:I23"/>
    <mergeCell ref="A31:A39"/>
    <mergeCell ref="F31:F39"/>
    <mergeCell ref="G31:G39"/>
    <mergeCell ref="B28:E28"/>
    <mergeCell ref="A25:J25"/>
    <mergeCell ref="A6:A23"/>
    <mergeCell ref="F6:F23"/>
    <mergeCell ref="G6:G23"/>
    <mergeCell ref="B3:E3"/>
    <mergeCell ref="B4:E4"/>
    <mergeCell ref="I31:I39"/>
    <mergeCell ref="J31:J39"/>
    <mergeCell ref="B40:E40"/>
    <mergeCell ref="B41:E41"/>
    <mergeCell ref="B42:E42"/>
    <mergeCell ref="A1:J1"/>
    <mergeCell ref="A2:J2"/>
    <mergeCell ref="A5:J5"/>
    <mergeCell ref="B26:E26"/>
    <mergeCell ref="B27:E27"/>
    <mergeCell ref="A47:F47"/>
    <mergeCell ref="G47:H47"/>
    <mergeCell ref="A48:E48"/>
    <mergeCell ref="A30:J30"/>
    <mergeCell ref="B44:D44"/>
    <mergeCell ref="E44:J44"/>
    <mergeCell ref="A45:E45"/>
    <mergeCell ref="B46:D46"/>
    <mergeCell ref="E46:F46"/>
    <mergeCell ref="H31:H39"/>
  </mergeCells>
  <printOptions horizontalCentered="1"/>
  <pageMargins left="0.03937007874015748" right="0.03937007874015748" top="0.15748031496062992" bottom="0.1968503937007874" header="0.31496062992125984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Marzenna Filiks</cp:lastModifiedBy>
  <cp:lastPrinted>2023-04-21T08:00:20Z</cp:lastPrinted>
  <dcterms:created xsi:type="dcterms:W3CDTF">1997-02-26T13:46:56Z</dcterms:created>
  <dcterms:modified xsi:type="dcterms:W3CDTF">2023-06-09T06:36:18Z</dcterms:modified>
  <cp:category/>
  <cp:version/>
  <cp:contentType/>
  <cp:contentStatus/>
</cp:coreProperties>
</file>