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z\OneDrive - Państwowe Gospodarstwo Wodne Wody Polskie\2021 - RZP\EKOROB 2021\Zapytanie ofertowe\"/>
    </mc:Choice>
  </mc:AlternateContent>
  <xr:revisionPtr revIDLastSave="8" documentId="13_ncr:1_{9F2E06D2-BBCC-4472-BBF0-774E17D42864}" xr6:coauthVersionLast="45" xr6:coauthVersionMax="46" xr10:uidLastSave="{961766DC-588D-4C46-A18D-8BB7276D7174}"/>
  <bookViews>
    <workbookView xWindow="-120" yWindow="-120" windowWidth="29040" windowHeight="15840" activeTab="1" xr2:uid="{00000000-000D-0000-FFFF-FFFF00000000}"/>
  </bookViews>
  <sheets>
    <sheet name="Arkusz1" sheetId="1" r:id="rId1"/>
    <sheet name="bez knr" sheetId="2" r:id="rId2"/>
  </sheets>
  <definedNames>
    <definedName name="_xlnm.Print_Area" localSheetId="0">Arkusz1!$A$1:$E$43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E32" i="1" l="1"/>
  <c r="E12" i="1" l="1"/>
  <c r="E11" i="1"/>
  <c r="D26" i="1"/>
  <c r="E26" i="1" s="1"/>
  <c r="E15" i="1" l="1"/>
  <c r="E14" i="1"/>
  <c r="E10" i="1"/>
  <c r="E9" i="1"/>
  <c r="E7" i="1"/>
  <c r="E6" i="1"/>
  <c r="E5" i="1"/>
  <c r="E33" i="1" l="1"/>
  <c r="E25" i="1"/>
  <c r="E35" i="1" l="1"/>
  <c r="E34" i="1"/>
  <c r="E29" i="1"/>
  <c r="E28" i="1"/>
  <c r="E24" i="1"/>
  <c r="E23" i="1"/>
  <c r="E17" i="1"/>
  <c r="E18" i="1" l="1"/>
  <c r="E36" i="1"/>
  <c r="E42" i="1" s="1"/>
  <c r="E43" i="1" s="1"/>
  <c r="E37" i="1" l="1"/>
</calcChain>
</file>

<file path=xl/sharedStrings.xml><?xml version="1.0" encoding="utf-8"?>
<sst xmlns="http://schemas.openxmlformats.org/spreadsheetml/2006/main" count="97" uniqueCount="46">
  <si>
    <t>Zarzęcin nr dz.1/2, 1/7 i 160:</t>
  </si>
  <si>
    <t>cena jednostkowa</t>
  </si>
  <si>
    <t>koszt</t>
  </si>
  <si>
    <t>obmiar</t>
  </si>
  <si>
    <t>Swolszewice Duże nr dz. 453/14</t>
  </si>
  <si>
    <t>suma</t>
  </si>
  <si>
    <t>suma ETAP I + ETAP II</t>
  </si>
  <si>
    <t>KNNR-W 10
2508-04</t>
  </si>
  <si>
    <t>KNR 2-21
0102-01</t>
  </si>
  <si>
    <t>kalk. Własna</t>
  </si>
  <si>
    <t>podstawa</t>
  </si>
  <si>
    <t>KNR 2-21
0102-07</t>
  </si>
  <si>
    <t>KNNR 10
0301-04</t>
  </si>
  <si>
    <t>Ręczne usuwanie namułu z cieku o gł. Do 1,5 m i szer. Dna 2,0-2,3, gr. Warstwy namułu 0,10 m</t>
  </si>
  <si>
    <t>KNNR-W 10 2509-05</t>
  </si>
  <si>
    <t>KNN-W 10 2508-04</t>
  </si>
  <si>
    <t>ETAP I</t>
  </si>
  <si>
    <t>z VAT 23%</t>
  </si>
  <si>
    <t>kalk. własna</t>
  </si>
  <si>
    <t>Barkowice Zatoka i Łąka nr dz. 1482/1, 1482/4, 1482/7:</t>
  </si>
  <si>
    <t xml:space="preserve">Malowanie/konserwacja elementów drewnianych </t>
  </si>
  <si>
    <r>
      <t>Wykoszenie porostów ręcznie ze skarp rowów, koron i skarp nasypów – obmiar 317,50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</si>
  <si>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Wyczyszczenie odcinka ujściowego cieku powyżej przepustu – obmiar 100,00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</si>
  <si>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Wykoszenie porostów ręcznie ze skarp rowów, koron i skarp nasypów – obmiar 4 500,00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</si>
  <si>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Wywiezienie skoszonych porostów – obmiar 36,00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</si>
  <si>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Wykoszenie porostów ręcznie ze skarp rowów, koron i skarp nasypów – obmiar 2230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</si>
  <si>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Wywiezienie skoszonych porostów – obmiar 22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</si>
  <si>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Prace konserwacyjne na sekwencyjnym osadniku w tym odmulanie komory sedymentacji, gr. warstwy namułu m 0,1 m, wykoszenie porostów w osadniku, na skarpach oraz oczyszczenie drogi dojazdowej</t>
  </si>
  <si>
    <t>Demontaż i konserwacja pomostu pływającego – 1 komplet</t>
  </si>
  <si>
    <t>ETAP I od dnia podpisania umowy do 31.08.2021 r.</t>
  </si>
  <si>
    <t>ETAP II od 27.09.2021 r. do 25.10.2021 r.</t>
  </si>
  <si>
    <r>
      <t>Wywiezienie skoszonej trawy (każdorazowo po koszeniu) 2.0 m</t>
    </r>
    <r>
      <rPr>
        <vertAlign val="superscript"/>
        <sz val="11"/>
        <rFont val="Calibri"/>
        <family val="2"/>
        <charset val="238"/>
        <scheme val="minor"/>
      </rPr>
      <t>3</t>
    </r>
  </si>
  <si>
    <t>Wykoszenie ciągów komunikacyjnych  (3 razy)</t>
  </si>
  <si>
    <r>
      <t>Wywiezienie skoszonej trawy obmiar (każdorazowo po koszeniu) 6,00 m</t>
    </r>
    <r>
      <rPr>
        <vertAlign val="superscript"/>
        <sz val="11"/>
        <rFont val="Calibri"/>
        <family val="2"/>
        <charset val="238"/>
        <scheme val="minor"/>
      </rPr>
      <t>3</t>
    </r>
  </si>
  <si>
    <t>Wykoszenie ciagów komunikacyjnych i skarp w sekwencyjnym systemie (3 razy)</t>
  </si>
  <si>
    <r>
      <t>Wywiezienie skoszonej trawy obmiar (każdorazowo po koszeniu) 2.0 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</si>
  <si>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>Wykaszanie obszaru działki porośniętego trawą (3 razy) – obmiar 445 m</t>
    </r>
    <r>
      <rPr>
        <vertAlign val="superscript"/>
        <sz val="11"/>
        <rFont val="Calibri"/>
        <family val="2"/>
        <charset val="238"/>
        <scheme val="minor"/>
      </rPr>
      <t>2</t>
    </r>
  </si>
  <si>
    <t>ETAP II</t>
  </si>
  <si>
    <r>
      <t>Wymiana uszkodzonych elementów drewnianych stref ekonotonych oraz naprawa ubytków w ogrodzeniach strefy – obmiar 3 m</t>
    </r>
    <r>
      <rPr>
        <vertAlign val="superscript"/>
        <sz val="11"/>
        <rFont val="Calibri"/>
        <family val="2"/>
        <charset val="238"/>
        <scheme val="minor"/>
      </rPr>
      <t xml:space="preserve">3 </t>
    </r>
    <r>
      <rPr>
        <sz val="11"/>
        <rFont val="Calibri"/>
        <family val="2"/>
        <charset val="238"/>
        <scheme val="minor"/>
      </rPr>
      <t>drewna</t>
    </r>
  </si>
  <si>
    <r>
      <rPr>
        <b/>
        <sz val="11"/>
        <rFont val="Calibri"/>
        <family val="2"/>
        <charset val="238"/>
        <scheme val="minor"/>
      </rPr>
      <t xml:space="preserve">Cotygodniowy </t>
    </r>
    <r>
      <rPr>
        <sz val="11"/>
        <rFont val="Calibri"/>
        <family val="2"/>
        <charset val="238"/>
        <scheme val="minor"/>
      </rPr>
      <t xml:space="preserve">wywóz nieczystości z poligonów demonstracyjnych i przekazanie ich do firmy/punktu zajmującej się ich magazynowaniem - </t>
    </r>
    <r>
      <rPr>
        <b/>
        <sz val="11"/>
        <rFont val="Calibri"/>
        <family val="2"/>
        <charset val="238"/>
        <scheme val="minor"/>
      </rPr>
      <t>dotyczy wszystkich poligonów od dnia podpisania umowy do końca etapu II</t>
    </r>
  </si>
  <si>
    <r>
      <t>Montaż i konserwacja pomostu pływającego – 1 komplet</t>
    </r>
    <r>
      <rPr>
        <b/>
        <sz val="11"/>
        <color theme="1"/>
        <rFont val="Calibri"/>
        <family val="2"/>
        <charset val="238"/>
        <scheme val="minor"/>
      </rPr>
      <t xml:space="preserve"> (do dnia 11 czerwca 2021 r.)</t>
    </r>
  </si>
  <si>
    <t>Kosztorys inwestorski dla zadania
Konserwacja infrastruktury i stref ekotonowych na poligonach demonstracyjnych Zarzęcin (nr dz.1/2, 1/7 i 160  w obrębie Zarzęcin), Swolszewice Duże (nr dz. 453/14 w obrębie Swolszewice Duże), Barkowice Zatoka i Barkowice Łąka (nr dz. 1482/1, 1482/4, 1482/7 w obrębie Barkowice)” zrealizowanych w ramach projektu EKOROB LIFE08 ENV/PL/000519 ,,Ekotony dla redukcji zanieczyszczeń obszarowych”.</t>
  </si>
  <si>
    <r>
      <t>Uzupełniajace nasadzenia manny wodnej w komorze biofiltracyjnej 10 szt. 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- obmiar 500 szt./50m</t>
    </r>
    <r>
      <rPr>
        <vertAlign val="superscript"/>
        <sz val="11"/>
        <rFont val="Calibri"/>
        <family val="2"/>
        <charset val="238"/>
        <scheme val="minor"/>
      </rPr>
      <t>2</t>
    </r>
  </si>
  <si>
    <t>KNR 1322/403/1</t>
  </si>
  <si>
    <r>
      <t>Bagrowanie odcinka plażowego wraz z wywiezieniem i utylizacją osadu - obmiar 150,00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</si>
  <si>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Montaż i konserwacja pomostu pływającego – 1 komplet</t>
    </r>
    <r>
      <rPr>
        <b/>
        <sz val="11"/>
        <color theme="1"/>
        <rFont val="Calibri"/>
        <family val="2"/>
        <charset val="238"/>
        <scheme val="minor"/>
      </rPr>
      <t xml:space="preserve"> (do dnia 18 czerwca 2021 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</si>
</sst>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3" borderId="4" xfId="0" applyNumberFormat="1" applyFill="1" applyBorder="1"/>
    <xf numFmtId="0" fontId="0" fillId="3" borderId="7" xfId="0" applyFill="1" applyBorder="1"/>
    <xf numFmtId="2" fontId="0" fillId="2" borderId="4" xfId="0" applyNumberFormat="1" applyFill="1" applyBorder="1"/>
    <xf numFmtId="2" fontId="1" fillId="2" borderId="7" xfId="0" applyNumberFormat="1" applyFont="1" applyFill="1" applyBorder="1"/>
    <xf numFmtId="2" fontId="0" fillId="0" borderId="0" xfId="0" applyNumberFormat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3" fillId="0" borderId="0" xfId="0" applyFont="1"/>
    <xf numFmtId="2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2" fontId="0" fillId="3" borderId="9" xfId="0" applyNumberFormat="1" applyFill="1" applyBorder="1"/>
    <xf numFmtId="0" fontId="0" fillId="0" borderId="10" xfId="0" applyBorder="1"/>
    <xf numFmtId="2" fontId="0" fillId="0" borderId="10" xfId="0" applyNumberFormat="1" applyBorder="1"/>
    <xf numFmtId="0" fontId="3" fillId="0" borderId="0" xfId="0" applyFont="1" applyAlignment="1">
      <alignment wrapText="1"/>
    </xf>
    <xf numFmtId="2" fontId="4" fillId="0" borderId="0" xfId="0" applyNumberFormat="1" applyFont="1" applyBorder="1"/>
    <xf numFmtId="0" fontId="4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2" fontId="4" fillId="0" borderId="0" xfId="0" applyNumberFormat="1" applyFont="1"/>
    <xf numFmtId="2" fontId="0" fillId="3" borderId="7" xfId="0" applyNumberForma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8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zoomScaleNormal="100" workbookViewId="0">
      <selection sqref="A1:XFD1048576"/>
    </sheetView>
  </sheetViews>
  <sheetFormatPr defaultRowHeight="15" x14ac:dyDescent="0.25"/>
  <cols>
    <col min="1" max="1" width="92.42578125" customWidth="1"/>
    <col min="2" max="2" width="21.42578125" customWidth="1"/>
    <col min="3" max="3" width="14.7109375" customWidth="1"/>
    <col min="4" max="4" width="13" customWidth="1"/>
    <col min="5" max="5" width="12.140625" customWidth="1"/>
    <col min="6" max="6" width="33.140625" style="12" customWidth="1"/>
    <col min="7" max="7" width="58" customWidth="1"/>
  </cols>
  <sheetData>
    <row r="1" spans="1:6" ht="72.75" customHeight="1" x14ac:dyDescent="0.25">
      <c r="A1" s="34" t="s">
        <v>41</v>
      </c>
      <c r="B1" s="34"/>
      <c r="C1" s="34"/>
      <c r="D1" s="34"/>
      <c r="E1" s="34"/>
    </row>
    <row r="3" spans="1:6" ht="18.75" x14ac:dyDescent="0.3">
      <c r="A3" s="35" t="s">
        <v>29</v>
      </c>
      <c r="B3" s="35"/>
      <c r="C3" s="35"/>
      <c r="D3" s="35"/>
      <c r="E3" s="35"/>
    </row>
    <row r="4" spans="1:6" ht="30" x14ac:dyDescent="0.25">
      <c r="A4" s="25" t="s">
        <v>0</v>
      </c>
      <c r="B4" s="1" t="s">
        <v>10</v>
      </c>
      <c r="C4" s="1" t="s">
        <v>3</v>
      </c>
      <c r="D4" s="11" t="s">
        <v>1</v>
      </c>
      <c r="E4" s="1" t="s">
        <v>2</v>
      </c>
    </row>
    <row r="5" spans="1:6" ht="30" x14ac:dyDescent="0.25">
      <c r="A5" s="14" t="s">
        <v>36</v>
      </c>
      <c r="B5" s="15" t="s">
        <v>7</v>
      </c>
      <c r="C5" s="13">
        <v>445</v>
      </c>
      <c r="D5" s="13">
        <v>0.4</v>
      </c>
      <c r="E5" s="13">
        <f>PRODUCT(C5,D5)</f>
        <v>178</v>
      </c>
    </row>
    <row r="6" spans="1:6" x14ac:dyDescent="0.25">
      <c r="A6" s="2" t="s">
        <v>40</v>
      </c>
      <c r="B6" s="20" t="s">
        <v>9</v>
      </c>
      <c r="C6" s="21">
        <v>1</v>
      </c>
      <c r="D6" s="21">
        <v>8000</v>
      </c>
      <c r="E6" s="21">
        <f>C6*D6</f>
        <v>8000</v>
      </c>
    </row>
    <row r="7" spans="1:6" ht="30" x14ac:dyDescent="0.25">
      <c r="A7" s="16" t="s">
        <v>31</v>
      </c>
      <c r="B7" s="3" t="s">
        <v>11</v>
      </c>
      <c r="C7" s="13">
        <v>2</v>
      </c>
      <c r="D7" s="13">
        <v>75</v>
      </c>
      <c r="E7" s="13">
        <f>PRODUCT(C7,D7)</f>
        <v>150</v>
      </c>
    </row>
    <row r="8" spans="1:6" ht="27.75" customHeight="1" x14ac:dyDescent="0.25">
      <c r="A8" s="25" t="s">
        <v>19</v>
      </c>
      <c r="B8" s="17"/>
      <c r="C8" s="13"/>
      <c r="D8" s="13"/>
      <c r="E8" s="13"/>
    </row>
    <row r="9" spans="1:6" ht="30" x14ac:dyDescent="0.25">
      <c r="A9" s="15" t="s">
        <v>32</v>
      </c>
      <c r="B9" s="15" t="s">
        <v>7</v>
      </c>
      <c r="C9" s="13">
        <v>4500</v>
      </c>
      <c r="D9" s="13">
        <v>0.4</v>
      </c>
      <c r="E9" s="13">
        <f>C9*D9</f>
        <v>1800</v>
      </c>
    </row>
    <row r="10" spans="1:6" ht="17.25" x14ac:dyDescent="0.25">
      <c r="A10" s="15" t="s">
        <v>33</v>
      </c>
      <c r="B10" s="15"/>
      <c r="C10" s="13">
        <v>6</v>
      </c>
      <c r="D10" s="13">
        <v>75</v>
      </c>
      <c r="E10" s="13">
        <f>C10*D10</f>
        <v>450</v>
      </c>
    </row>
    <row r="11" spans="1:6" x14ac:dyDescent="0.25">
      <c r="A11" s="15" t="s">
        <v>20</v>
      </c>
      <c r="B11" s="15" t="s">
        <v>18</v>
      </c>
      <c r="C11" s="13">
        <v>311</v>
      </c>
      <c r="D11" s="13">
        <v>5</v>
      </c>
      <c r="E11" s="13">
        <f>PRODUCT(C11,D11)</f>
        <v>1555</v>
      </c>
      <c r="F11" s="22"/>
    </row>
    <row r="12" spans="1:6" ht="32.25" x14ac:dyDescent="0.25">
      <c r="A12" s="15" t="s">
        <v>38</v>
      </c>
      <c r="B12" s="15" t="s">
        <v>12</v>
      </c>
      <c r="C12" s="13">
        <v>3</v>
      </c>
      <c r="D12" s="13">
        <v>1550</v>
      </c>
      <c r="E12" s="13">
        <f>C12*D12</f>
        <v>4650</v>
      </c>
      <c r="F12" s="22"/>
    </row>
    <row r="13" spans="1:6" x14ac:dyDescent="0.25">
      <c r="A13" s="26" t="s">
        <v>4</v>
      </c>
      <c r="B13" s="18"/>
      <c r="C13" s="16"/>
      <c r="D13" s="16"/>
      <c r="E13" s="16"/>
    </row>
    <row r="14" spans="1:6" ht="30" x14ac:dyDescent="0.25">
      <c r="A14" s="15" t="s">
        <v>34</v>
      </c>
      <c r="B14" s="15" t="s">
        <v>7</v>
      </c>
      <c r="C14" s="13">
        <v>500</v>
      </c>
      <c r="D14" s="13">
        <v>0.45</v>
      </c>
      <c r="E14" s="13">
        <f>C14*D14</f>
        <v>225</v>
      </c>
    </row>
    <row r="15" spans="1:6" ht="30" x14ac:dyDescent="0.25">
      <c r="A15" s="15" t="s">
        <v>35</v>
      </c>
      <c r="B15" s="15" t="s">
        <v>11</v>
      </c>
      <c r="C15" s="13">
        <v>2</v>
      </c>
      <c r="D15" s="13">
        <v>75</v>
      </c>
      <c r="E15" s="13">
        <f>C15*D15</f>
        <v>150</v>
      </c>
    </row>
    <row r="16" spans="1:6" ht="15.75" thickBot="1" x14ac:dyDescent="0.3">
      <c r="A16" s="24"/>
      <c r="B16" s="24"/>
      <c r="C16" s="24"/>
      <c r="D16" s="23"/>
      <c r="E16" s="23"/>
    </row>
    <row r="17" spans="1:5" x14ac:dyDescent="0.25">
      <c r="A17" s="24"/>
      <c r="B17" s="39" t="s">
        <v>16</v>
      </c>
      <c r="C17" s="40" t="s">
        <v>5</v>
      </c>
      <c r="D17" s="40"/>
      <c r="E17" s="5">
        <f>SUM(E5:E15)</f>
        <v>17158</v>
      </c>
    </row>
    <row r="18" spans="1:5" ht="15.75" thickBot="1" x14ac:dyDescent="0.3">
      <c r="A18" s="24"/>
      <c r="B18" s="38"/>
      <c r="C18" s="31" t="s">
        <v>17</v>
      </c>
      <c r="D18" s="31"/>
      <c r="E18" s="6">
        <f>E17*1.23</f>
        <v>21104.34</v>
      </c>
    </row>
    <row r="21" spans="1:5" ht="18.75" x14ac:dyDescent="0.3">
      <c r="A21" s="35" t="s">
        <v>30</v>
      </c>
      <c r="B21" s="35"/>
      <c r="C21" s="35"/>
      <c r="D21" s="35"/>
      <c r="E21" s="35"/>
    </row>
    <row r="22" spans="1:5" ht="43.5" customHeight="1" x14ac:dyDescent="0.25">
      <c r="A22" s="25" t="s">
        <v>0</v>
      </c>
      <c r="B22" s="1"/>
      <c r="C22" s="1" t="s">
        <v>3</v>
      </c>
      <c r="D22" s="11" t="s">
        <v>1</v>
      </c>
      <c r="E22" s="1" t="s">
        <v>2</v>
      </c>
    </row>
    <row r="23" spans="1:5" ht="30" x14ac:dyDescent="0.25">
      <c r="A23" s="2" t="s">
        <v>21</v>
      </c>
      <c r="B23" s="3" t="s">
        <v>7</v>
      </c>
      <c r="C23" s="4">
        <v>317.5</v>
      </c>
      <c r="D23" s="4">
        <v>0.45</v>
      </c>
      <c r="E23" s="4">
        <f>D23*317.5</f>
        <v>142.875</v>
      </c>
    </row>
    <row r="24" spans="1:5" ht="30" x14ac:dyDescent="0.25">
      <c r="A24" s="2" t="s">
        <v>22</v>
      </c>
      <c r="B24" s="3" t="s">
        <v>8</v>
      </c>
      <c r="C24" s="4">
        <v>100</v>
      </c>
      <c r="D24" s="4">
        <v>1.56</v>
      </c>
      <c r="E24" s="4">
        <f>C24*D24</f>
        <v>156</v>
      </c>
    </row>
    <row r="25" spans="1:5" x14ac:dyDescent="0.25">
      <c r="A25" s="2" t="s">
        <v>13</v>
      </c>
      <c r="B25" s="3" t="s">
        <v>14</v>
      </c>
      <c r="C25" s="4">
        <v>50</v>
      </c>
      <c r="D25" s="4">
        <v>3.56</v>
      </c>
      <c r="E25" s="4">
        <f>C25*D25</f>
        <v>178</v>
      </c>
    </row>
    <row r="26" spans="1:5" x14ac:dyDescent="0.25">
      <c r="A26" s="2" t="s">
        <v>28</v>
      </c>
      <c r="B26" s="20" t="s">
        <v>9</v>
      </c>
      <c r="C26" s="21">
        <v>1</v>
      </c>
      <c r="D26" s="2">
        <f>5509.39+516.57+139.96</f>
        <v>6165.92</v>
      </c>
      <c r="E26" s="4">
        <f>C26*D26</f>
        <v>6165.92</v>
      </c>
    </row>
    <row r="27" spans="1:5" ht="24" customHeight="1" x14ac:dyDescent="0.25">
      <c r="A27" s="25" t="s">
        <v>19</v>
      </c>
      <c r="B27" s="1"/>
      <c r="C27" s="4"/>
      <c r="D27" s="4"/>
      <c r="E27" s="4"/>
    </row>
    <row r="28" spans="1:5" ht="30" x14ac:dyDescent="0.25">
      <c r="A28" s="3" t="s">
        <v>23</v>
      </c>
      <c r="B28" s="3" t="s">
        <v>7</v>
      </c>
      <c r="C28" s="4">
        <v>4500</v>
      </c>
      <c r="D28" s="4">
        <v>0.45</v>
      </c>
      <c r="E28" s="4">
        <f>C28*D28</f>
        <v>2025</v>
      </c>
    </row>
    <row r="29" spans="1:5" ht="30" x14ac:dyDescent="0.25">
      <c r="A29" s="3" t="s">
        <v>24</v>
      </c>
      <c r="B29" s="3" t="s">
        <v>11</v>
      </c>
      <c r="C29" s="4">
        <v>36</v>
      </c>
      <c r="D29" s="4">
        <v>75</v>
      </c>
      <c r="E29" s="4">
        <f>C29*D29</f>
        <v>2700</v>
      </c>
    </row>
    <row r="30" spans="1:5" ht="29.25" customHeight="1" x14ac:dyDescent="0.25">
      <c r="A30" s="3" t="s">
        <v>44</v>
      </c>
      <c r="B30" s="3" t="s">
        <v>43</v>
      </c>
      <c r="C30" s="4">
        <v>150</v>
      </c>
      <c r="D30" s="4">
        <v>16</v>
      </c>
      <c r="E30" s="4">
        <f>C30*D30</f>
        <v>2400</v>
      </c>
    </row>
    <row r="31" spans="1:5" ht="28.5" customHeight="1" x14ac:dyDescent="0.25">
      <c r="A31" s="26" t="s">
        <v>4</v>
      </c>
      <c r="B31" s="11"/>
      <c r="C31" s="2"/>
      <c r="D31" s="2"/>
      <c r="E31" s="2"/>
    </row>
    <row r="32" spans="1:5" ht="28.5" customHeight="1" x14ac:dyDescent="0.25">
      <c r="A32" s="15" t="s">
        <v>42</v>
      </c>
      <c r="B32" s="15" t="s">
        <v>9</v>
      </c>
      <c r="C32" s="16">
        <v>500</v>
      </c>
      <c r="D32" s="16">
        <v>1.3</v>
      </c>
      <c r="E32" s="16">
        <f>PRODUCT(C32,D32)</f>
        <v>650</v>
      </c>
    </row>
    <row r="33" spans="1:11" ht="45" x14ac:dyDescent="0.25">
      <c r="A33" s="3" t="s">
        <v>27</v>
      </c>
      <c r="B33" s="10" t="s">
        <v>15</v>
      </c>
      <c r="C33" s="2">
        <v>180</v>
      </c>
      <c r="D33" s="2">
        <v>6.18</v>
      </c>
      <c r="E33" s="4">
        <f>C33*D33</f>
        <v>1112.3999999999999</v>
      </c>
    </row>
    <row r="34" spans="1:11" ht="30" x14ac:dyDescent="0.25">
      <c r="A34" s="3" t="s">
        <v>25</v>
      </c>
      <c r="B34" s="3" t="s">
        <v>7</v>
      </c>
      <c r="C34" s="4">
        <v>2230</v>
      </c>
      <c r="D34" s="4">
        <v>0.45</v>
      </c>
      <c r="E34" s="4">
        <f>C34*D34</f>
        <v>1003.5</v>
      </c>
    </row>
    <row r="35" spans="1:11" ht="30" x14ac:dyDescent="0.25">
      <c r="A35" s="3" t="s">
        <v>26</v>
      </c>
      <c r="B35" s="3" t="s">
        <v>11</v>
      </c>
      <c r="C35" s="4">
        <v>22</v>
      </c>
      <c r="D35" s="4">
        <v>75</v>
      </c>
      <c r="E35" s="4">
        <f>C35*D35</f>
        <v>1650</v>
      </c>
    </row>
    <row r="36" spans="1:11" x14ac:dyDescent="0.25">
      <c r="B36" s="37" t="s">
        <v>37</v>
      </c>
      <c r="C36" s="36" t="s">
        <v>5</v>
      </c>
      <c r="D36" s="36"/>
      <c r="E36" s="19">
        <f>SUM(E23:E35)</f>
        <v>18183.695</v>
      </c>
      <c r="K36" s="9"/>
    </row>
    <row r="37" spans="1:11" ht="15.75" thickBot="1" x14ac:dyDescent="0.3">
      <c r="B37" s="38"/>
      <c r="C37" s="31" t="s">
        <v>17</v>
      </c>
      <c r="D37" s="31"/>
      <c r="E37" s="28">
        <f>E36*1.23</f>
        <v>22365.94485</v>
      </c>
    </row>
    <row r="39" spans="1:11" ht="45" x14ac:dyDescent="0.25">
      <c r="A39" s="14" t="s">
        <v>39</v>
      </c>
      <c r="B39" s="16" t="s">
        <v>9</v>
      </c>
      <c r="C39" s="13">
        <v>1</v>
      </c>
      <c r="D39" s="13">
        <v>1500</v>
      </c>
      <c r="E39" s="13">
        <v>1500</v>
      </c>
    </row>
    <row r="41" spans="1:11" ht="15.75" thickBot="1" x14ac:dyDescent="0.3"/>
    <row r="42" spans="1:11" x14ac:dyDescent="0.25">
      <c r="C42" s="32" t="s">
        <v>6</v>
      </c>
      <c r="D42" s="33"/>
      <c r="E42" s="7">
        <f>E36+E17+E39</f>
        <v>36841.695</v>
      </c>
      <c r="F42" s="27"/>
      <c r="I42" s="9"/>
      <c r="J42" s="9"/>
    </row>
    <row r="43" spans="1:11" ht="15.75" thickBot="1" x14ac:dyDescent="0.3">
      <c r="C43" s="29" t="s">
        <v>17</v>
      </c>
      <c r="D43" s="30"/>
      <c r="E43" s="8">
        <f>E42*1.23</f>
        <v>45315.284849999996</v>
      </c>
      <c r="F43" s="27"/>
    </row>
    <row r="46" spans="1:11" x14ac:dyDescent="0.25">
      <c r="E46" s="9"/>
    </row>
  </sheetData>
  <mergeCells count="11">
    <mergeCell ref="C43:D43"/>
    <mergeCell ref="C37:D37"/>
    <mergeCell ref="C42:D42"/>
    <mergeCell ref="A1:E1"/>
    <mergeCell ref="A21:E21"/>
    <mergeCell ref="C36:D36"/>
    <mergeCell ref="B36:B37"/>
    <mergeCell ref="A3:E3"/>
    <mergeCell ref="B17:B18"/>
    <mergeCell ref="C17:D17"/>
    <mergeCell ref="C18:D18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19076-BB56-4220-90D3-424CC8535EF1}">
  <sheetPr>
    <pageSetUpPr fitToPage="1"/>
  </sheetPr>
  <dimension ref="A1:C35"/>
  <sheetViews>
    <sheetView tabSelected="1" workbookViewId="0">
      <selection activeCell="A6" sqref="A6"/>
    </sheetView>
  </sheetViews>
  <sheetFormatPr defaultRowHeight="15" x14ac:dyDescent="0.25"/>
  <cols>
    <col min="1" max="1" width="92.42578125" customWidth="1"/>
    <col min="2" max="2" width="22.28515625" customWidth="1"/>
    <col min="3" max="3" width="33.140625" style="12" customWidth="1"/>
    <col min="4" max="4" width="58" customWidth="1"/>
  </cols>
  <sheetData>
    <row r="1" spans="1:3" ht="72.75" customHeight="1" x14ac:dyDescent="0.25">
      <c r="A1" s="34" t="s">
        <v>41</v>
      </c>
      <c r="B1" s="34"/>
    </row>
    <row r="3" spans="1:3" ht="18.75" x14ac:dyDescent="0.3">
      <c r="A3" s="35" t="s">
        <v>29</v>
      </c>
      <c r="B3" s="35"/>
    </row>
    <row r="4" spans="1:3" x14ac:dyDescent="0.25">
      <c r="A4" s="25" t="s">
        <v>0</v>
      </c>
      <c r="B4" s="1" t="s">
        <v>3</v>
      </c>
    </row>
    <row r="5" spans="1:3" ht="17.25" x14ac:dyDescent="0.25">
      <c r="A5" s="14" t="s">
        <v>36</v>
      </c>
      <c r="B5" s="13">
        <v>445</v>
      </c>
    </row>
    <row r="6" spans="1:3" x14ac:dyDescent="0.25">
      <c r="A6" s="2" t="s">
        <v>45</v>
      </c>
      <c r="B6" s="21">
        <v>1</v>
      </c>
    </row>
    <row r="7" spans="1:3" ht="17.25" x14ac:dyDescent="0.25">
      <c r="A7" s="16" t="s">
        <v>31</v>
      </c>
      <c r="B7" s="13">
        <v>2</v>
      </c>
    </row>
    <row r="8" spans="1:3" ht="27.75" customHeight="1" x14ac:dyDescent="0.25">
      <c r="A8" s="25" t="s">
        <v>19</v>
      </c>
      <c r="B8" s="13"/>
    </row>
    <row r="9" spans="1:3" x14ac:dyDescent="0.25">
      <c r="A9" s="15" t="s">
        <v>32</v>
      </c>
      <c r="B9" s="13">
        <v>4500</v>
      </c>
    </row>
    <row r="10" spans="1:3" ht="17.25" x14ac:dyDescent="0.25">
      <c r="A10" s="15" t="s">
        <v>33</v>
      </c>
      <c r="B10" s="13">
        <v>6</v>
      </c>
    </row>
    <row r="11" spans="1:3" x14ac:dyDescent="0.25">
      <c r="A11" s="15" t="s">
        <v>20</v>
      </c>
      <c r="B11" s="13">
        <v>311</v>
      </c>
      <c r="C11" s="22"/>
    </row>
    <row r="12" spans="1:3" ht="32.25" x14ac:dyDescent="0.25">
      <c r="A12" s="15" t="s">
        <v>38</v>
      </c>
      <c r="B12" s="13">
        <v>3</v>
      </c>
      <c r="C12" s="22"/>
    </row>
    <row r="13" spans="1:3" x14ac:dyDescent="0.25">
      <c r="A13" s="26" t="s">
        <v>4</v>
      </c>
      <c r="B13" s="16"/>
    </row>
    <row r="14" spans="1:3" x14ac:dyDescent="0.25">
      <c r="A14" s="15" t="s">
        <v>34</v>
      </c>
      <c r="B14" s="13">
        <v>500</v>
      </c>
    </row>
    <row r="15" spans="1:3" ht="17.25" x14ac:dyDescent="0.25">
      <c r="A15" s="15" t="s">
        <v>35</v>
      </c>
      <c r="B15" s="13">
        <v>2</v>
      </c>
    </row>
    <row r="16" spans="1:3" x14ac:dyDescent="0.25">
      <c r="A16" s="24"/>
      <c r="B16" s="24"/>
    </row>
    <row r="19" spans="1:2" x14ac:dyDescent="0.3">
      <c r="A19" s="35" t="s">
        <v>30</v>
      </c>
      <c r="B19" s="35"/>
    </row>
    <row r="20" spans="1:2" ht="43.5" customHeight="1" x14ac:dyDescent="0.25">
      <c r="A20" s="25" t="s">
        <v>0</v>
      </c>
      <c r="B20" s="1" t="s">
        <v>3</v>
      </c>
    </row>
    <row r="21" spans="1:2" ht="17.25" x14ac:dyDescent="0.25">
      <c r="A21" s="2" t="s">
        <v>21</v>
      </c>
      <c r="B21" s="4">
        <v>317.5</v>
      </c>
    </row>
    <row r="22" spans="1:2" ht="17.25" x14ac:dyDescent="0.25">
      <c r="A22" s="2" t="s">
        <v>22</v>
      </c>
      <c r="B22" s="4">
        <v>100</v>
      </c>
    </row>
    <row r="23" spans="1:2" x14ac:dyDescent="0.25">
      <c r="A23" s="2" t="s">
        <v>13</v>
      </c>
      <c r="B23" s="4">
        <v>50</v>
      </c>
    </row>
    <row r="24" spans="1:2" x14ac:dyDescent="0.25">
      <c r="A24" s="2" t="s">
        <v>28</v>
      </c>
      <c r="B24" s="21">
        <v>1</v>
      </c>
    </row>
    <row r="25" spans="1:2" ht="24" customHeight="1" x14ac:dyDescent="0.25">
      <c r="A25" s="25" t="s">
        <v>19</v>
      </c>
      <c r="B25" s="4"/>
    </row>
    <row r="26" spans="1:2" ht="17.25" x14ac:dyDescent="0.25">
      <c r="A26" s="3" t="s">
        <v>23</v>
      </c>
      <c r="B26" s="4">
        <v>4500</v>
      </c>
    </row>
    <row r="27" spans="1:2" ht="17.25" x14ac:dyDescent="0.25">
      <c r="A27" s="3" t="s">
        <v>24</v>
      </c>
      <c r="B27" s="4">
        <v>36</v>
      </c>
    </row>
    <row r="28" spans="1:2" ht="29.25" customHeight="1" x14ac:dyDescent="0.25">
      <c r="A28" s="3" t="s">
        <v>44</v>
      </c>
      <c r="B28" s="4">
        <v>150</v>
      </c>
    </row>
    <row r="29" spans="1:2" ht="28.5" customHeight="1" x14ac:dyDescent="0.25">
      <c r="A29" s="26" t="s">
        <v>4</v>
      </c>
      <c r="B29" s="2"/>
    </row>
    <row r="30" spans="1:2" ht="28.5" customHeight="1" x14ac:dyDescent="0.25">
      <c r="A30" s="15" t="s">
        <v>42</v>
      </c>
      <c r="B30" s="16">
        <v>500</v>
      </c>
    </row>
    <row r="31" spans="1:2" ht="45" x14ac:dyDescent="0.25">
      <c r="A31" s="3" t="s">
        <v>27</v>
      </c>
      <c r="B31" s="2">
        <v>180</v>
      </c>
    </row>
    <row r="32" spans="1:2" ht="17.25" x14ac:dyDescent="0.25">
      <c r="A32" s="3" t="s">
        <v>25</v>
      </c>
      <c r="B32" s="4">
        <v>2230</v>
      </c>
    </row>
    <row r="33" spans="1:2" ht="17.25" x14ac:dyDescent="0.25">
      <c r="A33" s="3" t="s">
        <v>26</v>
      </c>
      <c r="B33" s="4">
        <v>22</v>
      </c>
    </row>
    <row r="35" spans="1:2" ht="45" x14ac:dyDescent="0.25">
      <c r="A35" s="14" t="s">
        <v>39</v>
      </c>
      <c r="B35" s="13">
        <v>1</v>
      </c>
    </row>
  </sheetData>
  <mergeCells count="3">
    <mergeCell ref="A1:B1"/>
    <mergeCell ref="A3:B3"/>
    <mergeCell ref="A19:B19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bez knr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MB</cp:lastModifiedBy>
  <cp:lastPrinted>2021-05-24T06:39:28Z</cp:lastPrinted>
  <dcterms:created xsi:type="dcterms:W3CDTF">2019-05-29T11:18:40Z</dcterms:created>
  <dcterms:modified xsi:type="dcterms:W3CDTF">2021-05-24T06:39:47Z</dcterms:modified>
</cp:coreProperties>
</file>