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sz.owsiak\Desktop\"/>
    </mc:Choice>
  </mc:AlternateContent>
  <xr:revisionPtr revIDLastSave="0" documentId="8_{B32650C5-4C19-4DD0-8BDF-2018D05A9B83}" xr6:coauthVersionLast="45" xr6:coauthVersionMax="45" xr10:uidLastSave="{00000000-0000-0000-0000-000000000000}"/>
  <bookViews>
    <workbookView showSheetTabs="0" xWindow="-120" yWindow="-120" windowWidth="29040" windowHeight="15840" tabRatio="500" xr2:uid="{00000000-000D-0000-FFFF-FFFF00000000}"/>
  </bookViews>
  <sheets>
    <sheet name="Zadanie 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G10" i="1" s="1"/>
  <c r="G7" i="1"/>
  <c r="G8" i="1" s="1"/>
  <c r="G6" i="1"/>
  <c r="G5" i="1"/>
  <c r="G37" i="1"/>
  <c r="G36" i="1"/>
  <c r="G35" i="1"/>
  <c r="G34" i="1"/>
  <c r="G33" i="1"/>
  <c r="G32" i="1"/>
  <c r="G31" i="1"/>
  <c r="G30" i="1"/>
  <c r="G23" i="1"/>
  <c r="G22" i="1"/>
  <c r="G21" i="1"/>
  <c r="G20" i="1"/>
  <c r="G19" i="1"/>
  <c r="G18" i="1"/>
  <c r="G17" i="1"/>
  <c r="G16" i="1"/>
  <c r="G15" i="1"/>
  <c r="G14" i="1"/>
  <c r="G38" i="1" l="1"/>
  <c r="G24" i="1"/>
  <c r="G25" i="1" s="1"/>
  <c r="G26" i="1" s="1"/>
  <c r="G45" i="1" l="1"/>
  <c r="G39" i="1"/>
  <c r="G40" i="1" s="1"/>
  <c r="G46" i="1" l="1"/>
  <c r="G44" i="1" s="1"/>
</calcChain>
</file>

<file path=xl/sharedStrings.xml><?xml version="1.0" encoding="utf-8"?>
<sst xmlns="http://schemas.openxmlformats.org/spreadsheetml/2006/main" count="124" uniqueCount="81">
  <si>
    <t>Lp.</t>
  </si>
  <si>
    <t>Podstawa</t>
  </si>
  <si>
    <t>j.m.</t>
  </si>
  <si>
    <t>Obmiar</t>
  </si>
  <si>
    <t>Cena jednostkowa netto [zł]</t>
  </si>
  <si>
    <t>WARTOŚĆ
[ZŁ]</t>
  </si>
  <si>
    <t>1.</t>
  </si>
  <si>
    <t>POMPOWNIA DOBRZEŃ: Przepust wałowy 2xfi 100cm w km 0+340 Kanału Stacji Pomp oraz Śluza wałowa 2*2,0*2,0m w km 0+000</t>
  </si>
  <si>
    <t>1.1.</t>
  </si>
  <si>
    <t>KNR 15-01 0114-04 + KNR 15-01 0115-02</t>
  </si>
  <si>
    <t>Ręczne wykoszenie porostów gęstych twardych ze skarp z wygrabieniem w rejonie obiektów 340,0*6 = 2040,00</t>
  </si>
  <si>
    <t>m2</t>
  </si>
  <si>
    <t>1.2.</t>
  </si>
  <si>
    <t>KNNR 10 0301-03 analogia</t>
  </si>
  <si>
    <t xml:space="preserve">Konstrukcje drewniane z belek  - WYMIANA ELEMENTÓW DREWNIANYCH, DESEK ZAMKNIĘĆ  -drewno uprzednio zaimpregnowane (4,5*2*1,2*0,07+2,2*2*2,3*0,18+2,2*4*2,5*0,18)*1,05 </t>
  </si>
  <si>
    <t>m3 drew.</t>
  </si>
  <si>
    <t>1.3.</t>
  </si>
  <si>
    <t xml:space="preserve"> wycena indywidualna</t>
  </si>
  <si>
    <t>Wymiana uszczelnienia, sprawdzenie szczelności.</t>
  </si>
  <si>
    <t>kpl</t>
  </si>
  <si>
    <t>RAZEM 1</t>
  </si>
  <si>
    <t>Wartość netto:</t>
  </si>
  <si>
    <t>Wartość brutto:</t>
  </si>
  <si>
    <t>Podatek VAT:</t>
  </si>
  <si>
    <t>BOGUSZANKA : PRZEPUST WAŁOWY W KM 0+100,CEGLANY, ŚW.2,0X2,0, L=5,0M, m. CHRZOWICE, GM.PRÓSZKÓW</t>
  </si>
  <si>
    <t>2.1.</t>
  </si>
  <si>
    <t xml:space="preserve">Ręczne wykoszenie porostów gęstych twardych ze skarp z wygrabieniem  w rejonie obiektu 140*6 = 840,00 </t>
  </si>
  <si>
    <t>2.2.</t>
  </si>
  <si>
    <t>KNR 2-11 0927b-07 analogia</t>
  </si>
  <si>
    <t>(KNK 2-11) Udrożnienie dna w rejonie obiektu, grubości 20 cm z cieków o głębokości do 1.5 m i szerokości dna 1.6 m  w tym czyszczenie przewodu przepustu</t>
  </si>
  <si>
    <t>m</t>
  </si>
  <si>
    <t>2.3.</t>
  </si>
  <si>
    <t>KNNR 10 0301-02 analogia</t>
  </si>
  <si>
    <t>Konstrukcje drewniane z krawędziaków bez wyrębów  - WYMIANA ELEMENTÓW DREWNIANYCH DESEK KŁADEK,POMOSTÓW, ZAMKNIĘĆ  -drewno twarde, uprzednio zaimpregnowane</t>
  </si>
  <si>
    <t>2.4.</t>
  </si>
  <si>
    <t>KNNR-W 10 2606-01 analiza indywidualna</t>
  </si>
  <si>
    <t>Remont powierzchni betonowych płaskich, ukośnych i pionowych poprzez wykonanie warstwy ochronnej do 4 cm w budownictwie wodnym i melioracyjnym  -OCZYSZCZENIE MURÓW Z DARNI, POROSTÓW, UZUPEŁNIENIE UBYTKÓW   -wraz z myciem</t>
  </si>
  <si>
    <t>2.5.</t>
  </si>
  <si>
    <t>KNNR-W 10 2606-03</t>
  </si>
  <si>
    <t>Zabezpieczenie antykorozyjne konstrukcji stalowych kratowych w budownictwie wodnym i melioracyjnym  -dot. wszystkich elementów stalowych łącznie z ewentualnym wyprostowaniem, w tym barierki, poręcze,mechanizmy wyciągowe  (miniowanie i dwukrotne malowanie - farbami odpornymi na działanie warunków atmosferycznych i wody)</t>
  </si>
  <si>
    <t>2.6.</t>
  </si>
  <si>
    <t>Smarowanie i oliwienie mechanizmów urządzeń wyciągowych</t>
  </si>
  <si>
    <t>2.7.</t>
  </si>
  <si>
    <t>2.8.</t>
  </si>
  <si>
    <t>KNNR 10 0502-07</t>
  </si>
  <si>
    <t>m umoc.</t>
  </si>
  <si>
    <t>KNNR 6 0103-01</t>
  </si>
  <si>
    <t xml:space="preserve">Profilowanie i zagęszczanie podłoża wykonywane ręcznie w gruncie kat. II-IV pod warstwy konstrukcyjne nawierzchni  DOJAZD DO PRZEPUSTU - na koronie wału- wyrównanie 30,0*2,0 = 60,00 </t>
  </si>
  <si>
    <t>2.10.</t>
  </si>
  <si>
    <t>KNNR 6 0113-01 analogia</t>
  </si>
  <si>
    <t>Utwardzenie dojazdu do przepustu na koronie wału z kruszyw łamanych gr. 15 cm</t>
  </si>
  <si>
    <t>RAZEM  2</t>
  </si>
  <si>
    <t xml:space="preserve"> WIŚNIOWA: PRZEPUST WAŁOWY W KM 0+041, BETONOWO-CEGLANY, ŚW.1,1X1,7; L=4,0M, m. ZIMNICE MAŁE,GM. PRÓSZKÓW</t>
  </si>
  <si>
    <t>3.1.</t>
  </si>
  <si>
    <t>Ręczne wykoszenie porostów gęstych twardych ze skarp z wygrabieniem  w rejonie obiektu 60,0*6,0</t>
  </si>
  <si>
    <t>3.2.</t>
  </si>
  <si>
    <t>KNR 2-11 0927b-08 analogia</t>
  </si>
  <si>
    <t>(KNK 2-11) Udrożnienie dna w rejonie obiektu, grubości 20 cm z cieków o głębokości do 1.5 m i szerokości dna 1.8 m  - w tym czyszczenie przewodu przepustu</t>
  </si>
  <si>
    <t>3.3.</t>
  </si>
  <si>
    <t>KNR-W 7-20 0610-04 analogia</t>
  </si>
  <si>
    <t>Montaż stalowych kładek roboczych</t>
  </si>
  <si>
    <t>t</t>
  </si>
  <si>
    <t>3.4.</t>
  </si>
  <si>
    <t>KNR-W 7-20 0610-02 analogia</t>
  </si>
  <si>
    <t>Montaż klap zwrotnych przepustów wałowych o pow. do 1.0 m2  wymiana klapy  - klapa stalowa przeciwcofkowa  fi 100cm z przeciwwagą</t>
  </si>
  <si>
    <t>szt.</t>
  </si>
  <si>
    <t>3.5.</t>
  </si>
  <si>
    <t>3.6.</t>
  </si>
  <si>
    <t>KNNR-W 10 2606-01 analogia</t>
  </si>
  <si>
    <t>Remont powierzchni betonowych płaskich, ukośnych i pionowych poprzez wykonanie warstwy ochronnej do 4 cm w budownictwie wodnym i melioracyjnym  -OCZYSZCZENIE MURÓW Z DARNI, POROSTÓW, UZUPEŁNIENIE UBYTKÓW   - z myciem muru</t>
  </si>
  <si>
    <t>3.7.</t>
  </si>
  <si>
    <t>KNNR-W 10 2606-03 analogia</t>
  </si>
  <si>
    <t>Zabezpieczenie antykorozyjne konstrukcji stalowych kratowych w budownictwie wodnym i melioracyjnym  -dot. wszystkich elementów stalowych łącznie z ewentualnym wyprostowaniem, w tym barierki, poręcze, itp.  (czyszczenie, miniowanie i dwukrotne malowanie - farbami odpornymi na działanie warunków atmosferycznych i wody)</t>
  </si>
  <si>
    <t>3.8.</t>
  </si>
  <si>
    <t>RAZEM  3</t>
  </si>
  <si>
    <t>ŁĄCZNIE 1-3 (BRUTTO)</t>
  </si>
  <si>
    <t>Naprawa-remont przepustów wałowych:  Pompownia Dobrzeń, Boguszanka, Wiśniowa</t>
  </si>
  <si>
    <t>Nazwa robót</t>
  </si>
  <si>
    <t xml:space="preserve">Nazwa robót </t>
  </si>
  <si>
    <t xml:space="preserve">Wykonanie podwójnych opasek z kiszek faszynowych o śr. 15+15 cm  -uzupełnienie zniszczonego umocnienia- rejon obiektu 60,0*2 = 120,00 </t>
  </si>
  <si>
    <t xml:space="preserve">Wykonanie podwójnych opasek z kiszek faszynowych o śr. 15+15 cm  -uzupełnienie zniszczonego umocnienia 140,0*2 = 280,00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</si>
</sst>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B2B2B2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2" borderId="1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Font="1"/>
    <xf numFmtId="1" fontId="5" fillId="3" borderId="2" xfId="0" applyNumberFormat="1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Alignment="1" applyProtection="1">
      <alignment horizontal="center" vertical="center" wrapText="1" readingOrder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center" wrapText="1"/>
    </xf>
    <xf numFmtId="1" fontId="5" fillId="4" borderId="2" xfId="0" applyNumberFormat="1" applyFont="1" applyFill="1" applyBorder="1" applyAlignment="1" applyProtection="1">
      <alignment horizontal="center" vertical="top" wrapText="1"/>
    </xf>
    <xf numFmtId="1" fontId="6" fillId="3" borderId="2" xfId="0" applyNumberFormat="1" applyFont="1" applyFill="1" applyBorder="1" applyAlignment="1" applyProtection="1">
      <alignment horizontal="center" vertical="top" wrapText="1"/>
    </xf>
    <xf numFmtId="4" fontId="5" fillId="5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2" xfId="0" applyNumberFormat="1" applyFont="1" applyFill="1" applyBorder="1" applyAlignment="1" applyProtection="1">
      <alignment horizontal="right" vertical="center"/>
      <protection locked="0"/>
    </xf>
    <xf numFmtId="4" fontId="5" fillId="5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1" fontId="5" fillId="4" borderId="2" xfId="0" applyNumberFormat="1" applyFont="1" applyFill="1" applyBorder="1" applyAlignment="1" applyProtection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 wrapText="1"/>
    </xf>
    <xf numFmtId="4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2" fontId="0" fillId="0" borderId="2" xfId="0" applyNumberFormat="1" applyBorder="1" applyAlignment="1">
      <alignment vertical="center"/>
    </xf>
    <xf numFmtId="2" fontId="0" fillId="0" borderId="2" xfId="0" applyNumberFormat="1" applyFon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2" fontId="0" fillId="0" borderId="2" xfId="0" applyNumberForma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Uwaga 2" xfId="4" xr:uid="{00000000-0005-0000-0000-00000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topLeftCell="A37" zoomScaleNormal="100" workbookViewId="0">
      <selection activeCell="G46" sqref="G46"/>
    </sheetView>
  </sheetViews>
  <sheetFormatPr defaultRowHeight="15"/>
  <cols>
    <col min="1" max="1" width="6.28515625" customWidth="1"/>
    <col min="2" max="2" width="16.42578125" style="1" customWidth="1"/>
    <col min="3" max="3" width="50.42578125" customWidth="1"/>
    <col min="4" max="4" width="5.7109375" customWidth="1"/>
    <col min="5" max="5" width="8.85546875" customWidth="1"/>
    <col min="6" max="6" width="15" style="2" customWidth="1"/>
    <col min="7" max="7" width="12.28515625" customWidth="1"/>
    <col min="8" max="1025" width="8.7109375" customWidth="1"/>
  </cols>
  <sheetData>
    <row r="1" spans="1:13" ht="35.25" customHeight="1">
      <c r="A1" s="20" t="s">
        <v>76</v>
      </c>
      <c r="B1" s="20"/>
      <c r="C1" s="20"/>
      <c r="D1" s="20"/>
      <c r="E1" s="20"/>
      <c r="F1" s="20"/>
      <c r="G1" s="20"/>
    </row>
    <row r="2" spans="1:13" ht="23.25" customHeight="1">
      <c r="A2" s="21"/>
      <c r="B2" s="21"/>
      <c r="C2" s="21"/>
      <c r="D2" s="21"/>
      <c r="E2" s="21"/>
      <c r="F2" s="21"/>
      <c r="G2" s="21"/>
    </row>
    <row r="3" spans="1:13" ht="49.5" customHeight="1">
      <c r="A3" s="3" t="s">
        <v>0</v>
      </c>
      <c r="B3" s="4" t="s">
        <v>1</v>
      </c>
      <c r="C3" s="5" t="s">
        <v>77</v>
      </c>
      <c r="D3" s="5" t="s">
        <v>2</v>
      </c>
      <c r="E3" s="5" t="s">
        <v>3</v>
      </c>
      <c r="F3" s="6" t="s">
        <v>4</v>
      </c>
      <c r="G3" s="6" t="s">
        <v>5</v>
      </c>
    </row>
    <row r="4" spans="1:13" ht="46.5" customHeight="1">
      <c r="A4" s="7" t="s">
        <v>6</v>
      </c>
      <c r="B4" s="26" t="s">
        <v>7</v>
      </c>
      <c r="C4" s="26"/>
      <c r="D4" s="26"/>
      <c r="E4" s="26"/>
      <c r="F4" s="26"/>
      <c r="G4" s="26"/>
    </row>
    <row r="5" spans="1:13" ht="49.5" customHeight="1">
      <c r="A5" s="8" t="s">
        <v>8</v>
      </c>
      <c r="B5" s="17" t="s">
        <v>9</v>
      </c>
      <c r="C5" s="17" t="s">
        <v>10</v>
      </c>
      <c r="D5" s="27" t="s">
        <v>11</v>
      </c>
      <c r="E5" s="25">
        <v>2040</v>
      </c>
      <c r="F5" s="23">
        <v>0</v>
      </c>
      <c r="G5" s="24">
        <f>ROUND(E5*(F5),2)</f>
        <v>0</v>
      </c>
    </row>
    <row r="6" spans="1:13" ht="69" customHeight="1">
      <c r="A6" s="8" t="s">
        <v>12</v>
      </c>
      <c r="B6" s="17" t="s">
        <v>13</v>
      </c>
      <c r="C6" s="17" t="s">
        <v>14</v>
      </c>
      <c r="D6" s="17" t="s">
        <v>15</v>
      </c>
      <c r="E6" s="23">
        <v>6.86</v>
      </c>
      <c r="F6" s="24">
        <v>0</v>
      </c>
      <c r="G6" s="24">
        <f>ROUND(E6*(F6),2)</f>
        <v>0</v>
      </c>
    </row>
    <row r="7" spans="1:13" ht="48.75" customHeight="1">
      <c r="A7" s="8" t="s">
        <v>16</v>
      </c>
      <c r="B7" s="17" t="s">
        <v>17</v>
      </c>
      <c r="C7" s="17" t="s">
        <v>18</v>
      </c>
      <c r="D7" s="27" t="s">
        <v>19</v>
      </c>
      <c r="E7" s="23">
        <v>1</v>
      </c>
      <c r="F7" s="24">
        <v>0</v>
      </c>
      <c r="G7" s="24">
        <f>ROUND(E7*(F7),2)</f>
        <v>0</v>
      </c>
    </row>
    <row r="8" spans="1:13" ht="20.25" customHeight="1">
      <c r="A8" s="18" t="s">
        <v>20</v>
      </c>
      <c r="B8" s="18"/>
      <c r="C8" s="18"/>
      <c r="D8" s="18"/>
      <c r="E8" s="18"/>
      <c r="F8" s="9" t="s">
        <v>21</v>
      </c>
      <c r="G8" s="10">
        <f>ROUND(SUM(G5:G7),2)</f>
        <v>0</v>
      </c>
    </row>
    <row r="9" spans="1:13" ht="17.25" customHeight="1">
      <c r="A9" s="18"/>
      <c r="B9" s="18"/>
      <c r="C9" s="18"/>
      <c r="D9" s="18"/>
      <c r="E9" s="18"/>
      <c r="F9" s="9" t="s">
        <v>22</v>
      </c>
      <c r="G9" s="11">
        <f>ROUND(G8*(1.23),2)</f>
        <v>0</v>
      </c>
      <c r="M9" s="12"/>
    </row>
    <row r="10" spans="1:13">
      <c r="A10" s="18"/>
      <c r="B10" s="18"/>
      <c r="C10" s="18"/>
      <c r="D10" s="18"/>
      <c r="E10" s="18"/>
      <c r="F10" s="9" t="s">
        <v>23</v>
      </c>
      <c r="G10" s="10">
        <f>ROUND((G9-G8),2)</f>
        <v>0</v>
      </c>
    </row>
    <row r="11" spans="1:13" ht="21.75" customHeight="1">
      <c r="A11" s="2"/>
      <c r="C11" s="2"/>
      <c r="D11" s="2"/>
      <c r="E11" s="2"/>
      <c r="G11" s="2"/>
    </row>
    <row r="12" spans="1:13" ht="45">
      <c r="A12" s="3" t="s">
        <v>0</v>
      </c>
      <c r="B12" s="4" t="s">
        <v>1</v>
      </c>
      <c r="C12" s="5" t="s">
        <v>78</v>
      </c>
      <c r="D12" s="5" t="s">
        <v>2</v>
      </c>
      <c r="E12" s="5" t="s">
        <v>3</v>
      </c>
      <c r="F12" s="6" t="s">
        <v>4</v>
      </c>
      <c r="G12" s="6" t="s">
        <v>5</v>
      </c>
    </row>
    <row r="13" spans="1:13" ht="37.5" customHeight="1">
      <c r="A13" s="13">
        <v>2</v>
      </c>
      <c r="B13" s="19" t="s">
        <v>24</v>
      </c>
      <c r="C13" s="19"/>
      <c r="D13" s="19"/>
      <c r="E13" s="19"/>
      <c r="F13" s="19"/>
      <c r="G13" s="19"/>
    </row>
    <row r="14" spans="1:13" ht="54" customHeight="1">
      <c r="A14" s="14" t="s">
        <v>25</v>
      </c>
      <c r="B14" s="17" t="s">
        <v>9</v>
      </c>
      <c r="C14" s="17" t="s">
        <v>26</v>
      </c>
      <c r="D14" s="17" t="s">
        <v>11</v>
      </c>
      <c r="E14" s="22">
        <v>840</v>
      </c>
      <c r="F14" s="23">
        <v>0</v>
      </c>
      <c r="G14" s="24">
        <f>ROUND(E14*(F14),2)</f>
        <v>0</v>
      </c>
    </row>
    <row r="15" spans="1:13" ht="57" customHeight="1">
      <c r="A15" s="14" t="s">
        <v>27</v>
      </c>
      <c r="B15" s="17" t="s">
        <v>28</v>
      </c>
      <c r="C15" s="17" t="s">
        <v>29</v>
      </c>
      <c r="D15" s="17" t="s">
        <v>30</v>
      </c>
      <c r="E15" s="23">
        <v>140</v>
      </c>
      <c r="F15" s="23">
        <v>0</v>
      </c>
      <c r="G15" s="24">
        <f>ROUND(E15*(F15),2)</f>
        <v>0</v>
      </c>
    </row>
    <row r="16" spans="1:13" ht="58.5" customHeight="1">
      <c r="A16" s="14" t="s">
        <v>31</v>
      </c>
      <c r="B16" s="17" t="s">
        <v>32</v>
      </c>
      <c r="C16" s="17" t="s">
        <v>33</v>
      </c>
      <c r="D16" s="17" t="s">
        <v>15</v>
      </c>
      <c r="E16" s="23">
        <v>1.2</v>
      </c>
      <c r="F16" s="24">
        <v>0</v>
      </c>
      <c r="G16" s="24">
        <f>ROUND(E16*(F16),2)</f>
        <v>0</v>
      </c>
    </row>
    <row r="17" spans="1:7" ht="66.75" customHeight="1">
      <c r="A17" s="14" t="s">
        <v>34</v>
      </c>
      <c r="B17" s="17" t="s">
        <v>35</v>
      </c>
      <c r="C17" s="17" t="s">
        <v>36</v>
      </c>
      <c r="D17" s="17" t="s">
        <v>11</v>
      </c>
      <c r="E17" s="23">
        <v>55</v>
      </c>
      <c r="F17" s="23">
        <v>0</v>
      </c>
      <c r="G17" s="24">
        <f>ROUND(E17*(F17),2)</f>
        <v>0</v>
      </c>
    </row>
    <row r="18" spans="1:7" ht="89.25" customHeight="1">
      <c r="A18" s="14" t="s">
        <v>37</v>
      </c>
      <c r="B18" s="17" t="s">
        <v>38</v>
      </c>
      <c r="C18" s="17" t="s">
        <v>39</v>
      </c>
      <c r="D18" s="17" t="s">
        <v>11</v>
      </c>
      <c r="E18" s="23">
        <v>18</v>
      </c>
      <c r="F18" s="23">
        <v>0</v>
      </c>
      <c r="G18" s="24">
        <f>ROUND(E18*(F18),2)</f>
        <v>0</v>
      </c>
    </row>
    <row r="19" spans="1:7" ht="37.5" customHeight="1">
      <c r="A19" s="14" t="s">
        <v>40</v>
      </c>
      <c r="B19" s="17" t="s">
        <v>17</v>
      </c>
      <c r="C19" s="17" t="s">
        <v>41</v>
      </c>
      <c r="D19" s="17" t="s">
        <v>19</v>
      </c>
      <c r="E19" s="23">
        <v>1</v>
      </c>
      <c r="F19" s="23">
        <v>0</v>
      </c>
      <c r="G19" s="24">
        <f>ROUND(E19*(F19),2)</f>
        <v>0</v>
      </c>
    </row>
    <row r="20" spans="1:7" ht="36.75" customHeight="1">
      <c r="A20" s="14" t="s">
        <v>42</v>
      </c>
      <c r="B20" s="17" t="s">
        <v>17</v>
      </c>
      <c r="C20" s="17" t="s">
        <v>18</v>
      </c>
      <c r="D20" s="17" t="s">
        <v>19</v>
      </c>
      <c r="E20" s="23">
        <v>1</v>
      </c>
      <c r="F20" s="24">
        <v>0</v>
      </c>
      <c r="G20" s="24">
        <f>ROUND(E20*(F20),2)</f>
        <v>0</v>
      </c>
    </row>
    <row r="21" spans="1:7" ht="60" customHeight="1">
      <c r="A21" s="14" t="s">
        <v>43</v>
      </c>
      <c r="B21" s="17" t="s">
        <v>44</v>
      </c>
      <c r="C21" s="17" t="s">
        <v>80</v>
      </c>
      <c r="D21" s="17" t="s">
        <v>45</v>
      </c>
      <c r="E21" s="22">
        <v>280</v>
      </c>
      <c r="F21" s="23">
        <v>0</v>
      </c>
      <c r="G21" s="24">
        <f>ROUND(E21*(F21),2)</f>
        <v>0</v>
      </c>
    </row>
    <row r="22" spans="1:7" ht="54" customHeight="1">
      <c r="A22" s="14"/>
      <c r="B22" s="17" t="s">
        <v>46</v>
      </c>
      <c r="C22" s="17" t="s">
        <v>47</v>
      </c>
      <c r="D22" s="17" t="s">
        <v>11</v>
      </c>
      <c r="E22" s="22">
        <v>60</v>
      </c>
      <c r="F22" s="23">
        <v>0</v>
      </c>
      <c r="G22" s="24">
        <f>ROUND(E22*(F22),2)</f>
        <v>0</v>
      </c>
    </row>
    <row r="23" spans="1:7" ht="44.25" customHeight="1">
      <c r="A23" s="14" t="s">
        <v>48</v>
      </c>
      <c r="B23" s="17" t="s">
        <v>49</v>
      </c>
      <c r="C23" s="17" t="s">
        <v>50</v>
      </c>
      <c r="D23" s="17" t="s">
        <v>11</v>
      </c>
      <c r="E23" s="25">
        <v>60</v>
      </c>
      <c r="F23" s="23">
        <v>0</v>
      </c>
      <c r="G23" s="24">
        <f>ROUND(E23*(F23),2)</f>
        <v>0</v>
      </c>
    </row>
    <row r="24" spans="1:7">
      <c r="A24" s="18" t="s">
        <v>51</v>
      </c>
      <c r="B24" s="18"/>
      <c r="C24" s="18"/>
      <c r="D24" s="18"/>
      <c r="E24" s="18"/>
      <c r="F24" s="9" t="s">
        <v>21</v>
      </c>
      <c r="G24" s="10">
        <f>ROUND(SUM(G14:G23),2)</f>
        <v>0</v>
      </c>
    </row>
    <row r="25" spans="1:7">
      <c r="A25" s="18"/>
      <c r="B25" s="18"/>
      <c r="C25" s="18"/>
      <c r="D25" s="18"/>
      <c r="E25" s="18"/>
      <c r="F25" s="9" t="s">
        <v>22</v>
      </c>
      <c r="G25" s="11">
        <f>ROUND(G24*(1.23),2)</f>
        <v>0</v>
      </c>
    </row>
    <row r="26" spans="1:7">
      <c r="A26" s="18"/>
      <c r="B26" s="18"/>
      <c r="C26" s="18"/>
      <c r="D26" s="18"/>
      <c r="E26" s="18"/>
      <c r="F26" s="9" t="s">
        <v>23</v>
      </c>
      <c r="G26" s="10">
        <f>ROUND((G25-G24),2)</f>
        <v>0</v>
      </c>
    </row>
    <row r="27" spans="1:7" ht="23.25" customHeight="1">
      <c r="A27" s="2"/>
      <c r="C27" s="2"/>
      <c r="D27" s="2"/>
      <c r="E27" s="2"/>
      <c r="G27" s="2"/>
    </row>
    <row r="28" spans="1:7" ht="45">
      <c r="A28" s="3" t="s">
        <v>0</v>
      </c>
      <c r="B28" s="4" t="s">
        <v>1</v>
      </c>
      <c r="C28" s="5" t="s">
        <v>78</v>
      </c>
      <c r="D28" s="5" t="s">
        <v>2</v>
      </c>
      <c r="E28" s="5" t="s">
        <v>3</v>
      </c>
      <c r="F28" s="6" t="s">
        <v>4</v>
      </c>
      <c r="G28" s="6" t="s">
        <v>5</v>
      </c>
    </row>
    <row r="29" spans="1:7" ht="35.25" customHeight="1">
      <c r="A29" s="13">
        <v>3</v>
      </c>
      <c r="B29" s="19" t="s">
        <v>52</v>
      </c>
      <c r="C29" s="19"/>
      <c r="D29" s="19"/>
      <c r="E29" s="19"/>
      <c r="F29" s="19"/>
      <c r="G29" s="19"/>
    </row>
    <row r="30" spans="1:7" ht="54" customHeight="1">
      <c r="A30" s="8" t="s">
        <v>53</v>
      </c>
      <c r="B30" s="17" t="s">
        <v>9</v>
      </c>
      <c r="C30" s="17" t="s">
        <v>54</v>
      </c>
      <c r="D30" s="17" t="s">
        <v>11</v>
      </c>
      <c r="E30" s="25">
        <v>360</v>
      </c>
      <c r="F30" s="23">
        <v>0</v>
      </c>
      <c r="G30" s="24">
        <f>ROUND(E30*(F30),2)</f>
        <v>0</v>
      </c>
    </row>
    <row r="31" spans="1:7" ht="54" customHeight="1">
      <c r="A31" s="8" t="s">
        <v>55</v>
      </c>
      <c r="B31" s="17" t="s">
        <v>56</v>
      </c>
      <c r="C31" s="17" t="s">
        <v>57</v>
      </c>
      <c r="D31" s="17" t="s">
        <v>30</v>
      </c>
      <c r="E31" s="23">
        <v>60</v>
      </c>
      <c r="F31" s="23">
        <v>0</v>
      </c>
      <c r="G31" s="24">
        <f>ROUND(E31*(F31),2)</f>
        <v>0</v>
      </c>
    </row>
    <row r="32" spans="1:7" ht="40.5" customHeight="1">
      <c r="A32" s="8" t="s">
        <v>58</v>
      </c>
      <c r="B32" s="17" t="s">
        <v>59</v>
      </c>
      <c r="C32" s="17" t="s">
        <v>60</v>
      </c>
      <c r="D32" s="17" t="s">
        <v>61</v>
      </c>
      <c r="E32" s="23">
        <v>0.05</v>
      </c>
      <c r="F32" s="24">
        <v>0</v>
      </c>
      <c r="G32" s="24">
        <f>ROUND(E32*(F32),2)</f>
        <v>0</v>
      </c>
    </row>
    <row r="33" spans="1:7" ht="50.25" customHeight="1">
      <c r="A33" s="8" t="s">
        <v>62</v>
      </c>
      <c r="B33" s="17" t="s">
        <v>63</v>
      </c>
      <c r="C33" s="17" t="s">
        <v>64</v>
      </c>
      <c r="D33" s="17" t="s">
        <v>65</v>
      </c>
      <c r="E33" s="23">
        <v>1</v>
      </c>
      <c r="F33" s="24">
        <v>0</v>
      </c>
      <c r="G33" s="24">
        <f>ROUND(E33*(F33),2)</f>
        <v>0</v>
      </c>
    </row>
    <row r="34" spans="1:7" ht="32.25" customHeight="1">
      <c r="A34" s="8" t="s">
        <v>66</v>
      </c>
      <c r="B34" s="17" t="s">
        <v>17</v>
      </c>
      <c r="C34" s="17" t="s">
        <v>18</v>
      </c>
      <c r="D34" s="17" t="s">
        <v>19</v>
      </c>
      <c r="E34" s="23">
        <v>1</v>
      </c>
      <c r="F34" s="23">
        <v>0</v>
      </c>
      <c r="G34" s="24">
        <f>ROUND(E34*(F34),2)</f>
        <v>0</v>
      </c>
    </row>
    <row r="35" spans="1:7" ht="72" customHeight="1">
      <c r="A35" s="8" t="s">
        <v>67</v>
      </c>
      <c r="B35" s="17" t="s">
        <v>68</v>
      </c>
      <c r="C35" s="17" t="s">
        <v>69</v>
      </c>
      <c r="D35" s="17" t="s">
        <v>11</v>
      </c>
      <c r="E35" s="23">
        <v>33</v>
      </c>
      <c r="F35" s="23">
        <v>0</v>
      </c>
      <c r="G35" s="24">
        <f>ROUND(E35*(F35),2)</f>
        <v>0</v>
      </c>
    </row>
    <row r="36" spans="1:7" ht="89.25" customHeight="1">
      <c r="A36" s="8" t="s">
        <v>70</v>
      </c>
      <c r="B36" s="17" t="s">
        <v>71</v>
      </c>
      <c r="C36" s="17" t="s">
        <v>72</v>
      </c>
      <c r="D36" s="17" t="s">
        <v>11</v>
      </c>
      <c r="E36" s="23">
        <v>7.2</v>
      </c>
      <c r="F36" s="23">
        <v>0</v>
      </c>
      <c r="G36" s="24">
        <f>ROUND(E36*(F36),2)</f>
        <v>0</v>
      </c>
    </row>
    <row r="37" spans="1:7" ht="45" customHeight="1">
      <c r="A37" s="8" t="s">
        <v>73</v>
      </c>
      <c r="B37" s="17" t="s">
        <v>44</v>
      </c>
      <c r="C37" s="17" t="s">
        <v>79</v>
      </c>
      <c r="D37" s="17" t="s">
        <v>45</v>
      </c>
      <c r="E37" s="22">
        <v>120</v>
      </c>
      <c r="F37" s="23">
        <v>0</v>
      </c>
      <c r="G37" s="24">
        <f>ROUND(E37*(F37),2)</f>
        <v>0</v>
      </c>
    </row>
    <row r="38" spans="1:7" ht="15" customHeight="1">
      <c r="A38" s="18" t="s">
        <v>74</v>
      </c>
      <c r="B38" s="18"/>
      <c r="C38" s="18"/>
      <c r="D38" s="18"/>
      <c r="E38" s="18"/>
      <c r="F38" s="9" t="s">
        <v>21</v>
      </c>
      <c r="G38" s="10">
        <f>ROUND(SUM(G30:G37),2)</f>
        <v>0</v>
      </c>
    </row>
    <row r="39" spans="1:7" ht="17.25" customHeight="1">
      <c r="A39" s="18"/>
      <c r="B39" s="18"/>
      <c r="C39" s="18"/>
      <c r="D39" s="18"/>
      <c r="E39" s="18"/>
      <c r="F39" s="9" t="s">
        <v>22</v>
      </c>
      <c r="G39" s="11">
        <f>ROUND(G38*(1.23),2)</f>
        <v>0</v>
      </c>
    </row>
    <row r="40" spans="1:7">
      <c r="A40" s="18"/>
      <c r="B40" s="18"/>
      <c r="C40" s="18"/>
      <c r="D40" s="18"/>
      <c r="E40" s="18"/>
      <c r="F40" s="9" t="s">
        <v>23</v>
      </c>
      <c r="G40" s="10">
        <f>ROUND((G39-G38),2)</f>
        <v>0</v>
      </c>
    </row>
    <row r="41" spans="1:7" ht="24" customHeight="1">
      <c r="A41" s="2"/>
      <c r="C41" s="2"/>
      <c r="D41" s="2"/>
      <c r="E41" s="2"/>
      <c r="G41" s="2"/>
    </row>
    <row r="42" spans="1:7">
      <c r="A42" s="2"/>
      <c r="C42" s="2"/>
      <c r="D42" s="2"/>
      <c r="E42" s="2"/>
      <c r="G42" s="2"/>
    </row>
    <row r="43" spans="1:7" hidden="1">
      <c r="A43" s="2"/>
      <c r="C43" s="2"/>
      <c r="D43" s="2"/>
      <c r="E43" s="2"/>
      <c r="G43" s="2"/>
    </row>
    <row r="44" spans="1:7" ht="30" customHeight="1">
      <c r="A44" s="2"/>
      <c r="C44" s="2"/>
      <c r="D44" s="2"/>
      <c r="E44" s="2"/>
      <c r="F44" s="15" t="s">
        <v>75</v>
      </c>
      <c r="G44" s="16">
        <f>ROUND((G45+G46),2)</f>
        <v>0</v>
      </c>
    </row>
    <row r="45" spans="1:7" ht="27" customHeight="1">
      <c r="A45" s="2"/>
      <c r="C45" s="2"/>
      <c r="D45" s="2"/>
      <c r="E45" s="2"/>
      <c r="F45" s="29" t="s">
        <v>21</v>
      </c>
      <c r="G45" s="28">
        <f>ROUND(SUM(G38,G24,G8),2)</f>
        <v>0</v>
      </c>
    </row>
    <row r="46" spans="1:7" ht="27" customHeight="1">
      <c r="A46" s="2"/>
      <c r="C46" s="2"/>
      <c r="D46" s="2"/>
      <c r="E46" s="2"/>
      <c r="F46" s="29" t="s">
        <v>23</v>
      </c>
      <c r="G46" s="28">
        <f>ROUND(G45*23/100,2)</f>
        <v>0</v>
      </c>
    </row>
  </sheetData>
  <mergeCells count="8">
    <mergeCell ref="A24:E26"/>
    <mergeCell ref="B29:G29"/>
    <mergeCell ref="A38:E40"/>
    <mergeCell ref="A1:G1"/>
    <mergeCell ref="A2:G2"/>
    <mergeCell ref="B4:G4"/>
    <mergeCell ref="A8:E10"/>
    <mergeCell ref="B13:G13"/>
  </mergeCells>
  <pageMargins left="0.70866141732283472" right="0.70866141732283472" top="0.74803149606299213" bottom="0.74803149606299213" header="0.31496062992125984" footer="0.51181102362204722"/>
  <pageSetup paperSize="9" scale="75" firstPageNumber="0" fitToHeight="0" orientation="portrait" r:id="rId1"/>
  <headerFooter>
    <oddHeader>&amp;LKOSZTORYS OFERTOWY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</dc:creator>
  <dc:description/>
  <cp:lastModifiedBy>Mariusz Owsiak</cp:lastModifiedBy>
  <cp:revision>38</cp:revision>
  <cp:lastPrinted>2021-06-14T12:50:33Z</cp:lastPrinted>
  <dcterms:created xsi:type="dcterms:W3CDTF">2018-06-05T10:27:31Z</dcterms:created>
  <dcterms:modified xsi:type="dcterms:W3CDTF">2021-06-16T08:42:06Z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