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0" yWindow="2115" windowWidth="12120" windowHeight="3270" tabRatio="864" activeTab="1"/>
  </bookViews>
  <sheets>
    <sheet name="Podsumowanie " sheetId="1" r:id="rId1"/>
    <sheet name="kosztorys ofertowy" sheetId="2" r:id="rId2"/>
  </sheets>
  <definedNames>
    <definedName name="dane">#REF!</definedName>
    <definedName name="kurs">4.2735</definedName>
    <definedName name="_xlnm.Print_Area" localSheetId="1">'kosztorys ofertowy'!$A$1:$G$188</definedName>
    <definedName name="_xlnm.Print_Area" localSheetId="0">'Podsumowanie '!$A$1:$E$13</definedName>
  </definedNames>
  <calcPr fullCalcOnLoad="1" fullPrecision="0"/>
</workbook>
</file>

<file path=xl/sharedStrings.xml><?xml version="1.0" encoding="utf-8"?>
<sst xmlns="http://schemas.openxmlformats.org/spreadsheetml/2006/main" count="662" uniqueCount="374">
  <si>
    <t>PODATEK VAT 23%</t>
  </si>
  <si>
    <t>Poz.</t>
  </si>
  <si>
    <t>Nr specyfikacji technicznej</t>
  </si>
  <si>
    <t>Nazwa</t>
  </si>
  <si>
    <t>Ilość</t>
  </si>
  <si>
    <t>3</t>
  </si>
  <si>
    <t>6</t>
  </si>
  <si>
    <t>SUMA CZĘŚCIOWA</t>
  </si>
  <si>
    <t>szt.</t>
  </si>
  <si>
    <t>kpl.</t>
  </si>
  <si>
    <t>RAZEM (netto):</t>
  </si>
  <si>
    <t>t</t>
  </si>
  <si>
    <t>szt</t>
  </si>
  <si>
    <t>m</t>
  </si>
  <si>
    <t>m3</t>
  </si>
  <si>
    <t>Cena jednostkowa netto PLN</t>
  </si>
  <si>
    <t>Wartość pozycji netto PLN
/5*6/</t>
  </si>
  <si>
    <t xml:space="preserve">KOSZTORYS OFERTOWY </t>
  </si>
  <si>
    <t>1 d.1</t>
  </si>
  <si>
    <t>SST 1</t>
  </si>
  <si>
    <t>2 d.1</t>
  </si>
  <si>
    <t>SST 2</t>
  </si>
  <si>
    <t>3 d.1</t>
  </si>
  <si>
    <t>4 d.1</t>
  </si>
  <si>
    <t>5 d.1</t>
  </si>
  <si>
    <t>SST 3</t>
  </si>
  <si>
    <t>6 d.1</t>
  </si>
  <si>
    <t>SST 4</t>
  </si>
  <si>
    <t>7 d.1</t>
  </si>
  <si>
    <t>8 d.1</t>
  </si>
  <si>
    <t>9 d.1</t>
  </si>
  <si>
    <t>ST 0</t>
  </si>
  <si>
    <t>SST 5</t>
  </si>
  <si>
    <t>SST 13</t>
  </si>
  <si>
    <t>m2</t>
  </si>
  <si>
    <t>SST 7</t>
  </si>
  <si>
    <t>SST 11</t>
  </si>
  <si>
    <t>SST 10</t>
  </si>
  <si>
    <t>kg</t>
  </si>
  <si>
    <t>SST 8</t>
  </si>
  <si>
    <t>SST 9</t>
  </si>
  <si>
    <t>otw.</t>
  </si>
  <si>
    <t>SST 16</t>
  </si>
  <si>
    <t>SST 17</t>
  </si>
  <si>
    <t>odc.</t>
  </si>
  <si>
    <t xml:space="preserve">Wartość prac związanych z wykonaniem i montażem tablicy pamiątkowej </t>
  </si>
  <si>
    <t>CAŁOŚĆ PRZEDMIOTU ZAMÓWIENIA</t>
  </si>
  <si>
    <t xml:space="preserve">wpisać wartość netto tablicy pamiatkowej </t>
  </si>
  <si>
    <t>przenieść do pozycji 4.2 formularza ofertowego</t>
  </si>
  <si>
    <t>przenieść do pozycji 4.1 formularza ofertowego</t>
  </si>
  <si>
    <t>przenieść do pozycji 4 formularza ofertowego</t>
  </si>
  <si>
    <t>Wartość netto</t>
  </si>
  <si>
    <t>Wartość brutto</t>
  </si>
  <si>
    <t>OGÓŁEM CENA OFERTOWA BRUTTO</t>
  </si>
  <si>
    <t>OGÓŁEM WARTOŚĆ ZAMÓWIENIA NETTO</t>
  </si>
  <si>
    <t>Razem wartość netto</t>
  </si>
  <si>
    <t xml:space="preserve">Razem wartość brutto </t>
  </si>
  <si>
    <t>Podatek VAT 23%</t>
  </si>
  <si>
    <t xml:space="preserve">Jednostka miary </t>
  </si>
  <si>
    <t>SST 15</t>
  </si>
  <si>
    <t>Opis robót</t>
  </si>
  <si>
    <t>2.1</t>
  </si>
  <si>
    <t>2.2</t>
  </si>
  <si>
    <t>15 d.2.1</t>
  </si>
  <si>
    <t>16 d.2.1</t>
  </si>
  <si>
    <t>17 d.2.1</t>
  </si>
  <si>
    <t>18 d.2.1</t>
  </si>
  <si>
    <t>19 d.2.1</t>
  </si>
  <si>
    <t>20 d.2.1</t>
  </si>
  <si>
    <t>21 d.2.1</t>
  </si>
  <si>
    <t>22 d.2.1</t>
  </si>
  <si>
    <t>23 d.2.2</t>
  </si>
  <si>
    <t>24 d.2.2</t>
  </si>
  <si>
    <t>25 d.2.2</t>
  </si>
  <si>
    <t>26 d.2.2</t>
  </si>
  <si>
    <t>27 d.2.2</t>
  </si>
  <si>
    <t>28 d.2.2</t>
  </si>
  <si>
    <t>ha</t>
  </si>
  <si>
    <t>SST 19</t>
  </si>
  <si>
    <t>SST 18</t>
  </si>
  <si>
    <t>10 d.1</t>
  </si>
  <si>
    <t>11 d.1</t>
  </si>
  <si>
    <t>12 d.1</t>
  </si>
  <si>
    <t>13 d.1</t>
  </si>
  <si>
    <t>34 d.3</t>
  </si>
  <si>
    <t>35 d.3</t>
  </si>
  <si>
    <t>36 d.3</t>
  </si>
  <si>
    <t>37 d.3</t>
  </si>
  <si>
    <t>38 d.3</t>
  </si>
  <si>
    <t>39 d.3</t>
  </si>
  <si>
    <t>40 d.3</t>
  </si>
  <si>
    <t>41 d.3</t>
  </si>
  <si>
    <t>42 d.3</t>
  </si>
  <si>
    <t>43 d.3</t>
  </si>
  <si>
    <t>44 d.3</t>
  </si>
  <si>
    <t>45 d.3</t>
  </si>
  <si>
    <t>46 d.3</t>
  </si>
  <si>
    <t>47 d.3</t>
  </si>
  <si>
    <t>48 d.3</t>
  </si>
  <si>
    <t>49 d.3</t>
  </si>
  <si>
    <t>50 d.3</t>
  </si>
  <si>
    <t>52 d.4</t>
  </si>
  <si>
    <t>53 d.4</t>
  </si>
  <si>
    <t>54 d.4</t>
  </si>
  <si>
    <t>55 d.4</t>
  </si>
  <si>
    <t>56 d.4</t>
  </si>
  <si>
    <t>57 d.4</t>
  </si>
  <si>
    <t>58 d.4</t>
  </si>
  <si>
    <t>kpl.przew.</t>
  </si>
  <si>
    <t xml:space="preserve"> Wartość kosztorysu ofertowego </t>
  </si>
  <si>
    <t xml:space="preserve">„Przebudowa zaplecza technicznego PGW WP w Mikołajkach”                                                                                             </t>
  </si>
  <si>
    <t xml:space="preserve">„Przebudowa zaplecza technicznego PGW WP w Mikołajkach”        </t>
  </si>
  <si>
    <t>Roboty rozbiórkowe</t>
  </si>
  <si>
    <t>14 d.1</t>
  </si>
  <si>
    <t>Roboty pomiarowe przy powierzchniowych robotach ziemnych</t>
  </si>
  <si>
    <t>Ręczne ścinanie i karczowanie zagajników średniej gęstości</t>
  </si>
  <si>
    <t>Oczyszczenie dna przez nurka wraz ze składowaniem odpadów na składowisku</t>
  </si>
  <si>
    <t>Roboty ziemne wykonywane koparkami przedsiębiernymi o pojemności łyżki 0.25 m3 w gruncie kat. I-II z transportem urobku samochodami samowyładowczymi - odległość wywozu określa Oferent</t>
  </si>
  <si>
    <t>Demontaż odbojnic z opon pojedynczych na ściance żelbetowej</t>
  </si>
  <si>
    <t>Mechaniczna rozbiórka elementów konstrukcji betonowych zbrojonych - oczep żelbetowy</t>
  </si>
  <si>
    <t>Mechaniczna rozbiórka elementów konstrukcji betonowych zbrojonych - płyty żelbetowe założone za pale</t>
  </si>
  <si>
    <t>Mechaniczna rozbiórka elementów konstrukcji betonowych zbrojonych - pale żelbetowe 0,24x0,24x5,0</t>
  </si>
  <si>
    <t>Ogrodzenia z siatki na słupkach stalowych obetonowanych - rozebranie</t>
  </si>
  <si>
    <t>Bramy z siatki w ramach z kształtowników stalowych ze słupkami przybramowymi z rur lub kształtowników stalowych - rozebranie</t>
  </si>
  <si>
    <t>Badnie laboratoryjne urobku</t>
  </si>
  <si>
    <t>Wywiezienie gruzu z terenu rozbiórki przy mechanicznym załadowaniu i wyładowaniu samochodem samowyładowczym - odległość wywozu określa Oferent</t>
  </si>
  <si>
    <t>SST 0</t>
  </si>
  <si>
    <t>Docelowe złożenie gruzu (na podstawie Obwieszczenia Ministrwa Środowiska z dnia 9 września 2020 r. w sprawie wysokości stawek opłat za korzystanie ze środowiska w 2021 roku</t>
  </si>
  <si>
    <t>Docelowe złożenie opon na składowisku</t>
  </si>
  <si>
    <t>Tymczasowa droga dojazdowa</t>
  </si>
  <si>
    <t>Wykonanie i utrzymanie</t>
  </si>
  <si>
    <t>Mechaniczne wykonanie koryta na całej szerokości jezdni i chodników w gruncie kat. I-IV głębokości 60 cm</t>
  </si>
  <si>
    <t>Roboty ziemne wykonywane koparkami chwytakowymi 0.60 m3 w gruncie kat. I-II z transportem urobku samochodami samowyładowczymi - odległość wywozu określa Oferent</t>
  </si>
  <si>
    <t>Mechaniczne profilowanie i zagęszczenie podłoża pod warstwy konstrukcyjne nawierzchni w gruncie kat. I-IV</t>
  </si>
  <si>
    <t>Podbudowy pod drogi kołowe stałe z pospółki</t>
  </si>
  <si>
    <t>Podbudowy pod drogi kołowe - betonowa</t>
  </si>
  <si>
    <t>Drogi tymczasowe z płyt prefabrykowanych pełnych oraz plac manewrowy</t>
  </si>
  <si>
    <t>Konserwacja przez okres miesiąca dróg z płyt prefabrykowanych pełnych</t>
  </si>
  <si>
    <t>Rozbiórka i odtworzenie terenu</t>
  </si>
  <si>
    <t>Rozebranie nawierzchni z płyt drogowych betonowych gr. 15 cm o spoinach wypełnionych piaskiem</t>
  </si>
  <si>
    <t>Wywiezienie samochodami samowyładowczymi płyt drogowych - odległość wywozu określa Oferent</t>
  </si>
  <si>
    <t>Podbudowy z piasku gr. 3 cm</t>
  </si>
  <si>
    <t>Podbudowy z kruszywa z dodatkiem substratu gr. 8 cm</t>
  </si>
  <si>
    <t>SST 14</t>
  </si>
  <si>
    <t>Zakup i ułożenie kratki parkingowej o wysokości 4 cm</t>
  </si>
  <si>
    <t>Wypełnienie kratki ziemią z nasionami traw</t>
  </si>
  <si>
    <t xml:space="preserve">Wykonanie basenu portowego (zatoki postojowej) oraz budowa nowego umocnienia nabrzeża  </t>
  </si>
  <si>
    <t>29 d.3</t>
  </si>
  <si>
    <t>Roboty ziemne wykonywane koparkami podsiębiernymi o pojemności łyżki 0.60 m3 w gruncie kat. I-II z transportem urobku samochodami samowyładowczymi - odległość wywozu określa Oferent - przyjęto 70%</t>
  </si>
  <si>
    <t>30 d.3</t>
  </si>
  <si>
    <t>Wykopy oraz przekopy wykonywane koparkami podsiębiernymi 0.60 m3 na odkład w gruncie kat. - I-II - przyjęto 30%</t>
  </si>
  <si>
    <t>31 d.3</t>
  </si>
  <si>
    <t>Docelowe złożenie urobku (na podstawie Obwieszczenia Ministrwa Środowiska z dnia 9 września 2020 r. w sprawie wysokości stawek opłat za korzystanie ze środowiska w 2021 roku</t>
  </si>
  <si>
    <t>32 d.3</t>
  </si>
  <si>
    <t>Wbijanie ścianek szczelnych stalowych z grodzic GU22N zabezpieczonych antykorozyjnie L=9,2 m wibromłotem ICE; głębokość wbicia do 11 m, grunt kat. III</t>
  </si>
  <si>
    <t>33 d.3</t>
  </si>
  <si>
    <t>Deskowanie oczepów - montaż z lądu</t>
  </si>
  <si>
    <t>Zbrojenie oczepu</t>
  </si>
  <si>
    <t>Betonowanie oczepu</t>
  </si>
  <si>
    <t>Zabepieczenie powierzchni betonu od strony gruntu Krotność = 2</t>
  </si>
  <si>
    <t>Wypalanie otworów w stali</t>
  </si>
  <si>
    <t>Odbojnice gumowe półokrągłe fi 20 cm - zakup i montaż</t>
  </si>
  <si>
    <t>Odbojnice gumowe narożne - zakup i montaż</t>
  </si>
  <si>
    <t>Wypełnienie dylatacji styropianem</t>
  </si>
  <si>
    <t>Izolacje szczelin dylatacyjnych konstrukcyjnych poziomych kitem trwaleplastycznym</t>
  </si>
  <si>
    <t>Formowanie i zagęszczanie nasypów o wys. do 3.0 m spycharkami w gruncie kat. I-II</t>
  </si>
  <si>
    <t>Wzmacnianie podłoża gruntowego geosiatkami i geowłókninami na gruntach o umiarkowanej nośności sposobem ręcznym</t>
  </si>
  <si>
    <t>Zasypka drenażowa żwirowo-tłuczniowa</t>
  </si>
  <si>
    <t>Repery stalowe osadzone na budowli</t>
  </si>
  <si>
    <t>Wiercenie otworu w żelbecie</t>
  </si>
  <si>
    <t>Obsadzenie kotew</t>
  </si>
  <si>
    <t>Montaż pachołów cumowniczych 30t</t>
  </si>
  <si>
    <t>Montaż pachołów cumowniczych 15t</t>
  </si>
  <si>
    <t>Przygotowanie i montaż drabinek stalowych</t>
  </si>
  <si>
    <t xml:space="preserve">Fundament żurawia </t>
  </si>
  <si>
    <t>51 d.4</t>
  </si>
  <si>
    <t>Podkłady betonowe na podłożu gruntowym</t>
  </si>
  <si>
    <t>Przygotowanie i montaż zbrojenia fundamentów pod maszyny - pręty żebrowane</t>
  </si>
  <si>
    <t>Fundamenty blokowe - z zastosowaniem pompy do betonu</t>
  </si>
  <si>
    <t>Obsadzenie kotew żurawia</t>
  </si>
  <si>
    <t>Montaż marek stalowych</t>
  </si>
  <si>
    <t>Żuraw słupowy z wciągnikiem linowym wraz z kotwami i markami stalowymi, transportem oraz montażem żurawia</t>
  </si>
  <si>
    <t>Wykonanie robót odmulających</t>
  </si>
  <si>
    <t>59 d.5</t>
  </si>
  <si>
    <t>Wydobycie urobku koparkami jednonaczyniowymi na pontonie przy kategorii roboty II</t>
  </si>
  <si>
    <t>60 d.5</t>
  </si>
  <si>
    <t>Wywóz ziemi samochodami skrzyniowymi - odległość wywozu określa Oferent</t>
  </si>
  <si>
    <t>61 d.5</t>
  </si>
  <si>
    <t>Utylizacja zanieczyszczonego gruntu</t>
  </si>
  <si>
    <t>Wykonanie pomostu przy nowym nabrzeżu</t>
  </si>
  <si>
    <t>62 d.6</t>
  </si>
  <si>
    <t>SST 12</t>
  </si>
  <si>
    <t>Wykonanie i montaż pomostu stałego 25,0x3,0 m o konstrukcji drewnianej</t>
  </si>
  <si>
    <t>63 d.6</t>
  </si>
  <si>
    <t>Zakup i transport dalb stalowych wraz z zabezpieczeniem antykorozyjnym</t>
  </si>
  <si>
    <t>64 d.6</t>
  </si>
  <si>
    <t>SST 6</t>
  </si>
  <si>
    <t>Wbijanie pali stalowych śr. 356 mm z lądu, rusztowania lub pomostu na głębokość 12 m w grunt kat. I-II - pale z dnem otwartym - ilość elementów do 10</t>
  </si>
  <si>
    <t>65 d.6</t>
  </si>
  <si>
    <t>Betonowanie podwodne sposobem wymuszonym pompowym z wody</t>
  </si>
  <si>
    <t>66 d.6</t>
  </si>
  <si>
    <t>67 d.6</t>
  </si>
  <si>
    <t>68 d.6</t>
  </si>
  <si>
    <t>Montaż pachołów cumowniczych małych ocynkowanych</t>
  </si>
  <si>
    <t>69 d.6</t>
  </si>
  <si>
    <t>70 d.6</t>
  </si>
  <si>
    <t>71 d.6</t>
  </si>
  <si>
    <t>Montaż drabinek i wyłazów ratowniczych o 4 kotwach mocujących</t>
  </si>
  <si>
    <t>72 d.6</t>
  </si>
  <si>
    <t>Stanowisko ratunkowe - słupek z pokrywką na koło ratunkowe</t>
  </si>
  <si>
    <t>Przyłącze wodociągowe</t>
  </si>
  <si>
    <t>73 d.7</t>
  </si>
  <si>
    <t>Wykopy oraz przekopy wykonywane koparkami przedsiębiernymi 0.15 m3 na odkład w gruncie kat. I-II</t>
  </si>
  <si>
    <t>74 d.7</t>
  </si>
  <si>
    <t>Wykonanie podsypki w warstwach o grubości 10 cm</t>
  </si>
  <si>
    <t>75 d.7</t>
  </si>
  <si>
    <t>ST 19</t>
  </si>
  <si>
    <t>Wykonanie przylącza wodociągowego w budynku wraz z zasuwą z miękkim uszczelnieniem klina DN25 w kpl. z obudową teleskopową i skrzynką żeliwną do zasuw</t>
  </si>
  <si>
    <t>76 d.7</t>
  </si>
  <si>
    <t>Ułożenie rury PE100 SDR17 PN10 śr. 32x2,0</t>
  </si>
  <si>
    <t>77 d.7</t>
  </si>
  <si>
    <t>Zasypywanie wykopów spycharkami z przemieszczeniem gruntu na odległość do 10 m w gruncie kat. I-III</t>
  </si>
  <si>
    <t>78 d.7</t>
  </si>
  <si>
    <t>Zakup i montaż urządzenia punktu poboru wody i energii elektrycznej</t>
  </si>
  <si>
    <t>Montaż znaków żeglugowych</t>
  </si>
  <si>
    <t>79 d.8</t>
  </si>
  <si>
    <t>Oznakowania - przymocowanie znaków o pow. ponad 0,30 m2</t>
  </si>
  <si>
    <t>Utwardzenie terenu przy nabrzeżu</t>
  </si>
  <si>
    <t>80 d.9</t>
  </si>
  <si>
    <t>81 d.9</t>
  </si>
  <si>
    <t>82 d.9</t>
  </si>
  <si>
    <t>Podbudowy ze żwiru</t>
  </si>
  <si>
    <t>83 d.9</t>
  </si>
  <si>
    <t>Podbudowy z tłucznia kamiennego</t>
  </si>
  <si>
    <t>84 d.9</t>
  </si>
  <si>
    <t>Podbudowy z piasku</t>
  </si>
  <si>
    <t>85 d.9</t>
  </si>
  <si>
    <t>Nawierzchnia z płyt betonowych ażurowych 60x40x10 cm</t>
  </si>
  <si>
    <t>Wykonanie ogrodzenia terenu</t>
  </si>
  <si>
    <t>86 d.10</t>
  </si>
  <si>
    <t>Ogrodzenia z siatki na słupkach stalowych obetonowanych - budowa</t>
  </si>
  <si>
    <t>87 d.10</t>
  </si>
  <si>
    <t>Bramy z siatki w ramach z kształtowników stalowych ze słupkami przybramowymi z rur lub kształtowników stalowych - budowa</t>
  </si>
  <si>
    <t>Utwardzenie stanowisk do mycia bakenów</t>
  </si>
  <si>
    <t>88 d.11</t>
  </si>
  <si>
    <t>89 d.11</t>
  </si>
  <si>
    <t>90 d.11</t>
  </si>
  <si>
    <t>91 d.11</t>
  </si>
  <si>
    <t>Ława pod krawężniki betonowa z oporem na łukach o promieniu do 40 m</t>
  </si>
  <si>
    <t>92 d.11</t>
  </si>
  <si>
    <t>Ława pod krawężniki betonowa z oporem</t>
  </si>
  <si>
    <t>93 d.11</t>
  </si>
  <si>
    <t>Krawężniki betonowe wystające o wymiarach 15x30 cm na podsypce cementowo-piaskowej na łukach o promieniu do 40 m</t>
  </si>
  <si>
    <t>94 d.11</t>
  </si>
  <si>
    <t>Krawężniki betonowe wystające o wymiarach 15x30 cm na podsypce cementowo-piaskowej</t>
  </si>
  <si>
    <t>95 d.11</t>
  </si>
  <si>
    <t>Przygotowanie i montaż zbrojenia elementów budynków i budowli - pręty żebrowane o śr. 8-14 mm</t>
  </si>
  <si>
    <t>96 d.11</t>
  </si>
  <si>
    <t>Płyty fundamentowe żelbetowe - z zastosowaniem pompy do betonu</t>
  </si>
  <si>
    <t>97 d.11</t>
  </si>
  <si>
    <t>Studnia chłonna dn 315 systemowa</t>
  </si>
  <si>
    <t>Roboty wykończeniowe</t>
  </si>
  <si>
    <t>98 d.12</t>
  </si>
  <si>
    <t>Humusowanie skarp z obsianiem przy grub.warstwy humusu 10 cm</t>
  </si>
  <si>
    <t>Roboty elektryczne</t>
  </si>
  <si>
    <t>13.1</t>
  </si>
  <si>
    <t>Nowa tablica 0,4kV - TE</t>
  </si>
  <si>
    <t>99 d.13.1</t>
  </si>
  <si>
    <t>Skrzynki i rozdzielnice skrzynkowe o masie do 50 kg wraz z konstrukcją mocowaną do podłoża przez przykręcenie  Skrzynka metalowa wys. 600 mm, szer. 400 mm, gł. 200 mm</t>
  </si>
  <si>
    <t>100 d.13.1</t>
  </si>
  <si>
    <t>Rozłącznik lub wyłącznik przeciwporażeniowy 3 (4)-biegunowy w rozdzielnicach  Ochronnik przeciwprzepięciowy typu DEHNshield, TNS, typ 1+2, 4-bieg., 1,5 kV</t>
  </si>
  <si>
    <t>101 d.13.1</t>
  </si>
  <si>
    <t>Montaż lampek sygnalizacyjnych okrągłych z pierścieniem dociskowym  Dioda LED do wbudowania w elewację czerwona, fi10, 230 V AC</t>
  </si>
  <si>
    <t>102 d.13.1</t>
  </si>
  <si>
    <t>Rozłącznik lub wyłącznik przeciwporażeniowy 3 (4)-biegunowy w rozdzielnicach  Rozłącznik bezpiecznikowy typu Z-SLS/3, 3-bieg., wkł. D02-32 A</t>
  </si>
  <si>
    <t>103 d.13.1</t>
  </si>
  <si>
    <t>Rozłącznik lub wyłącznik przeciwporażeniowy 3 (4)-biegunowy w rozdzielnicach  Rozłącznik bezpiecznikowy typu Z-SLS/3, 3-bieg., wkł. D01-16 A</t>
  </si>
  <si>
    <t>104 d.13.1</t>
  </si>
  <si>
    <t>Rozłącznik lub wyłącznik przeciwporażeniowy 3 (4)-biegunowy w rozdzielnicach  Stycznik powietrzny DILM7, 3 kW, cewka 230 V AC</t>
  </si>
  <si>
    <t>105 d.13.1</t>
  </si>
  <si>
    <t>Wyłącznik nadprądowy 1-biegunowy w rozdzielnicach  Wyłącznik nadprądowy typu FAZ-C25/1, 25 A, char. C</t>
  </si>
  <si>
    <t>106 d.13.1</t>
  </si>
  <si>
    <t>Wyłącznik nadprądowy 1-biegunowy w rozdzielnicach  Wyłącznik nadprądowy typu FAZ-B6/1, 6 A, char. B</t>
  </si>
  <si>
    <t>107 d.13.1</t>
  </si>
  <si>
    <t>Wyłącznik nadprądowy 3-biegunowy w rozdzielnicach  Przekaźnik zmierzchowy AZ-112, 230 V AC z czujnikiem</t>
  </si>
  <si>
    <t>108 d.13.1</t>
  </si>
  <si>
    <t>Montaż łączników krzywkowych na prąd znamionowy do 15 A - 1 segment  Łącznik krzywkowy typu ŁK10-51-U, diagram 51, do wbudowania w elewację</t>
  </si>
  <si>
    <t>109 d.13.1</t>
  </si>
  <si>
    <t>Montaż łączników krzywkowych na prąd znamionowy do 15 A - dodatek za każdy następny segment</t>
  </si>
  <si>
    <t>110 d.13.1</t>
  </si>
  <si>
    <t>Dodatkowe wyposażenie rozdzielnic modułowych - listwa przyłączowa (zaciskowa)  Zaciski 10 mm2 WAGO</t>
  </si>
  <si>
    <t>111 d.13.1</t>
  </si>
  <si>
    <t>Dodatkowe wyposażenie rozdzielnic modułowych - listwa przyłączowa (zaciskowa)  Listwa zaciskowa kompletna 10 zac. 2,5mm2</t>
  </si>
  <si>
    <t>112 d.13.1</t>
  </si>
  <si>
    <t>Układanie przewodów do 1.5 mm2 w wiązkach w szafach i na tablicach  Przewód LgY-450/750V 1,5mm2</t>
  </si>
  <si>
    <t>13.2</t>
  </si>
  <si>
    <t>Instalacje</t>
  </si>
  <si>
    <t>113 d.13.2</t>
  </si>
  <si>
    <t>Montaż i stawianie słupów oświetleniowych o masie do 300 kg  Słup oświetleniowy h = 6 m  Fundament słupowy</t>
  </si>
  <si>
    <t>114 d.13.2</t>
  </si>
  <si>
    <t>Zabezpieczenie podziemnej części słupów</t>
  </si>
  <si>
    <t>115 d.13.2</t>
  </si>
  <si>
    <t>Montaż przewodów do opraw oświetleniowych - wciąganie w słupy, rury osłonowe i wysięgniki przy wysokości latarń do 7 m</t>
  </si>
  <si>
    <t>116 d.13.2</t>
  </si>
  <si>
    <t>Montaż opraw oświetlenia zewnętrznego na wysięgniku  Oprawa typu MA 22XS 50 W</t>
  </si>
  <si>
    <t>117 d.13.2</t>
  </si>
  <si>
    <t>Montaż opraw oświetlenia zewnętrznego na przewieszce  Oprawa typu TLP 44-MLED240/22/840, 44 W</t>
  </si>
  <si>
    <t>118 d.13.2</t>
  </si>
  <si>
    <t>Konstrukcje wsporcze przykręcane o masie do 1 kg - 2 mocowania</t>
  </si>
  <si>
    <t>119 d.13.2</t>
  </si>
  <si>
    <t>Korytka o szerokości do 100 mm przykręcane do gotowych otworów  Korytko "BAKS" KPR 40H40</t>
  </si>
  <si>
    <t>120 d.13.2</t>
  </si>
  <si>
    <t>Pokrywy o szerokości do 100 mm przykręcane  Pokrywy do korytek</t>
  </si>
  <si>
    <t>121 d.13.2</t>
  </si>
  <si>
    <t>Konstrukcje systemowe do opraw pomostowych i zestawów gniazd (kątownik L40x40 wraz z łącznikami, śrubami itp.)</t>
  </si>
  <si>
    <t>122 d.13.2</t>
  </si>
  <si>
    <t>Skrzynki i rozdzielnice skrzynkowe o masie do 20 kg wraz z konstrukcją mocowaną do podłoża przez przykręcenie  Zestaw gniazd remontowych z gniazdami:  3f - 32 A - 1 szt.  1f - 10 A - 8 szt.  i własnymi zabezpieczeniami nadprądowymi B25 (3f), B10 (1f) i różnicowo-prądowymi 30 mA</t>
  </si>
  <si>
    <t>123 d.13.2</t>
  </si>
  <si>
    <t>Ręczne kopanie rowów dla kabli o głębokości do 0,8 m i szer. dna do 0,6 m w gruncie kat. IV</t>
  </si>
  <si>
    <t>124 d.13.2</t>
  </si>
  <si>
    <t>Nasypanie warstwy piasku na dnie rowu kablowego o szerokości do 0,6 m / podsypka i zasypka krotność-2</t>
  </si>
  <si>
    <t>125 d.13.2</t>
  </si>
  <si>
    <t>Ręczne zasypywanie rowów dla kabli o głębokości do 0,8 m i szer. dna do 0,6 m w gruncie kat. IV</t>
  </si>
  <si>
    <t>126 d.13.2</t>
  </si>
  <si>
    <t>Układanie kabli o masie do 1.0 kg/m w rowach kablowych ręcznie  Kabel energetyczny typu YKYżo 5x10, 0,6/1 kV</t>
  </si>
  <si>
    <t>127 d.13.2</t>
  </si>
  <si>
    <t>Układanie kabli o masie do 1.0 kg/m w korytach i kanałach elektroinstalacyjnych  Kabel energetyczny typu YKYżo 5x10, 0,6/1 kV</t>
  </si>
  <si>
    <t>128 d.13.2</t>
  </si>
  <si>
    <t>Układanie kabli o masie do 0.5 kg/m w korytach i kanałach elektroinstalacyjnych  Kabel energetyczny typu YKYżo 5x6, 0,6/1 kV</t>
  </si>
  <si>
    <t>129 d.13.2</t>
  </si>
  <si>
    <t>Układanie kabli o masie do 0.5 kg/m w korytach i kanałach elektroinstalacyjnych  Kabel energetyczny typu YKYżo 4x6, 0,6/1 kV</t>
  </si>
  <si>
    <t>130 d.13.2</t>
  </si>
  <si>
    <t>Zarobienie na sucho końca kabla 5-żyłowego o przekroju żył 6 mm2 na napięcie do 1 kV o izolacji i powłoce z tworzyw sztucznych</t>
  </si>
  <si>
    <t>131 d.13.2</t>
  </si>
  <si>
    <t>Zarobienie na sucho końca kabla 5-żyłowego o przekroju żył 10 mm2 na napięcie do 1 kV o izolacji i powłoce z tworzyw sztucznych</t>
  </si>
  <si>
    <t>132 d.13.2</t>
  </si>
  <si>
    <t>Wprowadzenie na słup żelbetowy kabla o śr. 15 mm w rurze ochronnej</t>
  </si>
  <si>
    <t>133 d.13.2</t>
  </si>
  <si>
    <t>Wprowadzenie kabla do szafy kablowej</t>
  </si>
  <si>
    <t>134 d.13.2</t>
  </si>
  <si>
    <t>Układanie kabli o masie do 0.5 kg/m w korytach i kanałach elektroinstalacyjnych  Kabel energetyczny typu YKYżo 3x2,5, 0,6/1 kV</t>
  </si>
  <si>
    <t>135 d.13.2</t>
  </si>
  <si>
    <t>Przewody kabelkowe o łącznym przekroju żył do 7.5 mm2 układane n.t. na podłożu innym niż betonowe  Przewód YDY-450/750V 2x1mm2</t>
  </si>
  <si>
    <t>136 d.13.2</t>
  </si>
  <si>
    <t>Aparaty elektryczne o masie do 5 kg  Płaskownik miedziany Cu 100 x 30 x 5, główna szyna wyrównawcza GSW</t>
  </si>
  <si>
    <t>137 d.13.2</t>
  </si>
  <si>
    <t>Układanie bednarki w rowach kablowych - bednarka do 200 mm2  Bednarka Fe/Zn 40x4</t>
  </si>
  <si>
    <t>138 d.13.2</t>
  </si>
  <si>
    <t>Łączenie przewodów instalacji odgromowej przez spawanie w wykopie - bednarka 200 mm2</t>
  </si>
  <si>
    <t>139 d.13.2</t>
  </si>
  <si>
    <t>Łączenie przewodów instalacji odgromowej przez spawanie na ścianie - bednarka 200 mm2</t>
  </si>
  <si>
    <t>140 d.13.2</t>
  </si>
  <si>
    <t>Układanie przewodów wyrównawczych w budynkach w ciągach poziomych przez spawanie do konstrukcji - przekrój bednarki do 120 mm2  Bednarka Fe/Zn 20x4</t>
  </si>
  <si>
    <t>141 d.13.2</t>
  </si>
  <si>
    <t>Przewody uziemiające i wyrównawcze w budynkach mocowane na wspornikach ściennych na podłożu innym niż drewno  Bednarka Fe/Zn 20x4</t>
  </si>
  <si>
    <t>142 d.13.2</t>
  </si>
  <si>
    <t>Przewody uziemiające i wyrównawcze w budynkach ułożone luzem  Przewód elastyczny LgY750żo 1x25</t>
  </si>
  <si>
    <t>143 d.13.2</t>
  </si>
  <si>
    <t>Przewody uziemiające i wyrównawcze w budynkach ułożone luzem  Przewód elastyczny LgY750żo 1x6</t>
  </si>
  <si>
    <t>13.3</t>
  </si>
  <si>
    <t>Próby montażowe</t>
  </si>
  <si>
    <t>144 d.13.3</t>
  </si>
  <si>
    <t>Badanie linii kablowej nn - kabel 5-żyłowy</t>
  </si>
  <si>
    <t>145 d.13.3</t>
  </si>
  <si>
    <t>Badanie linii kablowej nn - kabel 4-żyłowy</t>
  </si>
  <si>
    <t>146 d.13.3</t>
  </si>
  <si>
    <t>Badania i pomiary instalacji uziemiającej (pierwszy pomiar)</t>
  </si>
  <si>
    <t>147 d.13.3</t>
  </si>
  <si>
    <t>Badania i pomiary instalacji uziemiającej (każdy następny pomiar)</t>
  </si>
  <si>
    <t>148 d.13.3</t>
  </si>
  <si>
    <t>Pomiary rozdzielnic prądu zmiennego lub stałego niskiego napięcia</t>
  </si>
  <si>
    <t>149 d.13.3</t>
  </si>
  <si>
    <t>Pomiar natężenia oświetlenia</t>
  </si>
  <si>
    <t>punkt</t>
  </si>
</sst>
</file>

<file path=xl/styles.xml><?xml version="1.0" encoding="utf-8"?>
<styleSheet xmlns="http://schemas.openxmlformats.org/spreadsheetml/2006/main">
  <numFmts count="6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#,##0.0000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_-* #,##0\ _Z_ł_-;\-* #,##0\ _Z_ł_-;_-* &quot;-&quot;\ _Z_ł_-;_-@_-"/>
    <numFmt numFmtId="182" formatCode="_-* #,##0.00\ _Z_ł_-;\-* #,##0.00\ _Z_ł_-;_-* &quot;-&quot;??\ _Z_ł_-;_-@_-"/>
    <numFmt numFmtId="183" formatCode="#,##0;&quot;-&quot;#,##0"/>
    <numFmt numFmtId="184" formatCode="#,##0;[Red]&quot;-&quot;#,##0"/>
    <numFmt numFmtId="185" formatCode="#,##0.00;&quot;-&quot;#,##0.00"/>
    <numFmt numFmtId="186" formatCode="#,##0.00;[Red]&quot;-&quot;#,##0.00"/>
    <numFmt numFmtId="187" formatCode="0.00000"/>
    <numFmt numFmtId="188" formatCode="0.0000"/>
    <numFmt numFmtId="189" formatCode="0.000"/>
    <numFmt numFmtId="190" formatCode="#,##0.00000"/>
    <numFmt numFmtId="191" formatCode="0&quot; *&quot;"/>
    <numFmt numFmtId="192" formatCode="[$€-2]\ #,##0.00_);[Red]\([$€-2]\ #,##0.00\)"/>
    <numFmt numFmtId="193" formatCode="0.00000000"/>
    <numFmt numFmtId="194" formatCode="0.0000000"/>
    <numFmt numFmtId="195" formatCode="0.000000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&quot; zł&quot;#,##0.00_);\(&quot; zł&quot;#,##0.00\)"/>
    <numFmt numFmtId="203" formatCode="_-* #,##0\ _z_ł_-;\-* #,##0\ _z_ł_-;_-* &quot;-&quot;??\ _z_ł_-;_-@_-"/>
    <numFmt numFmtId="204" formatCode="00\-000"/>
    <numFmt numFmtId="205" formatCode="0.00;[Red]0.00"/>
    <numFmt numFmtId="206" formatCode="#,##0.00;[Red]#,##0.00"/>
    <numFmt numFmtId="207" formatCode="0;[Red]0"/>
    <numFmt numFmtId="208" formatCode="#,##0;[Red]#,##0"/>
    <numFmt numFmtId="209" formatCode="0.0;[Red]0.0"/>
    <numFmt numFmtId="210" formatCode="#,##0.0;[Red]#,##0.0"/>
    <numFmt numFmtId="211" formatCode="0.000;[Red]0.000"/>
    <numFmt numFmtId="212" formatCode="0\+000"/>
    <numFmt numFmtId="213" formatCode="#,##0\ _z_ł"/>
    <numFmt numFmtId="214" formatCode="#,##0.00\ _z_ł"/>
    <numFmt numFmtId="215" formatCode="_-* #,##0.00\ _z_ł_-;\-* #,##0.00\ _z_ł_-;_-* \-??\ _z_ł_-;_-@_-"/>
    <numFmt numFmtId="216" formatCode="#,##0.00\ ;&quot;- &quot;#,##0.00\ ;0.00\ "/>
    <numFmt numFmtId="217" formatCode="#,##0.00\ ;\-\ #,##0.00\ ;0.00\ "/>
    <numFmt numFmtId="218" formatCode="#,##0.00\ &quot;zł&quot;"/>
    <numFmt numFmtId="219" formatCode="[$-415]dddd\,\ d\ mmmm\ yyyy"/>
  </numFmts>
  <fonts count="10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Pl Courier New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9"/>
      <name val="Czcionka tekstu podstawowego"/>
      <family val="2"/>
    </font>
    <font>
      <sz val="11"/>
      <color indexed="59"/>
      <name val="Czcionka tekstu podstawowego"/>
      <family val="2"/>
    </font>
    <font>
      <b/>
      <sz val="11"/>
      <color indexed="19"/>
      <name val="Czcionka tekstu podstawowego"/>
      <family val="2"/>
    </font>
    <font>
      <sz val="10"/>
      <color indexed="8"/>
      <name val="MS Sans Serif"/>
      <family val="2"/>
    </font>
    <font>
      <sz val="8"/>
      <name val="Arial CE"/>
      <family val="0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8"/>
      <color indexed="57"/>
      <name val="Calibri Light"/>
      <family val="2"/>
    </font>
    <font>
      <sz val="8"/>
      <name val="Calibri"/>
      <family val="2"/>
    </font>
    <font>
      <b/>
      <sz val="12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i/>
      <sz val="6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i/>
      <sz val="12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96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</borders>
  <cellStyleXfs count="3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Font="0" applyBorder="0" applyAlignment="0" applyProtection="0"/>
    <xf numFmtId="0" fontId="1" fillId="3" borderId="0" applyNumberFormat="0" applyBorder="0" applyAlignment="0" applyProtection="0"/>
    <xf numFmtId="0" fontId="1" fillId="4" borderId="0" applyBorder="0" applyAlignment="0" applyProtection="0"/>
    <xf numFmtId="0" fontId="1" fillId="5" borderId="0" applyBorder="0" applyAlignment="0" applyProtection="0"/>
    <xf numFmtId="0" fontId="8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8" fillId="8" borderId="0" applyNumberFormat="0" applyBorder="0" applyAlignment="0" applyProtection="0"/>
    <xf numFmtId="0" fontId="7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83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18" fillId="13" borderId="0" applyNumberFormat="0" applyBorder="0" applyAlignment="0" applyProtection="0"/>
    <xf numFmtId="0" fontId="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83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18" fillId="18" borderId="0" applyNumberFormat="0" applyBorder="0" applyAlignment="0" applyProtection="0"/>
    <xf numFmtId="0" fontId="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83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8" fillId="8" borderId="0" applyNumberFormat="0" applyBorder="0" applyAlignment="0" applyProtection="0"/>
    <xf numFmtId="0" fontId="7" fillId="2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83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18" fillId="26" borderId="0" applyNumberFormat="0" applyBorder="0" applyAlignment="0" applyProtection="0"/>
    <xf numFmtId="0" fontId="7" fillId="27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83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8" fillId="13" borderId="0" applyNumberFormat="0" applyBorder="0" applyAlignment="0" applyProtection="0"/>
    <xf numFmtId="0" fontId="7" fillId="3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83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18" fillId="33" borderId="0" applyNumberFormat="0" applyBorder="0" applyAlignment="0" applyProtection="0"/>
    <xf numFmtId="0" fontId="7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83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8" fillId="37" borderId="0" applyNumberFormat="0" applyBorder="0" applyAlignment="0" applyProtection="0"/>
    <xf numFmtId="0" fontId="7" fillId="38" borderId="0" applyNumberFormat="0" applyBorder="0" applyAlignment="0" applyProtection="0"/>
    <xf numFmtId="0" fontId="18" fillId="37" borderId="0" applyNumberFormat="0" applyBorder="0" applyAlignment="0" applyProtection="0"/>
    <xf numFmtId="0" fontId="83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8" fillId="41" borderId="0" applyNumberFormat="0" applyBorder="0" applyAlignment="0" applyProtection="0"/>
    <xf numFmtId="0" fontId="7" fillId="42" borderId="0" applyNumberFormat="0" applyBorder="0" applyAlignment="0" applyProtection="0"/>
    <xf numFmtId="0" fontId="18" fillId="41" borderId="0" applyNumberFormat="0" applyBorder="0" applyAlignment="0" applyProtection="0"/>
    <xf numFmtId="0" fontId="83" fillId="43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8" fillId="33" borderId="0" applyNumberFormat="0" applyBorder="0" applyAlignment="0" applyProtection="0"/>
    <xf numFmtId="0" fontId="7" fillId="23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83" fillId="44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18" fillId="32" borderId="0" applyNumberFormat="0" applyBorder="0" applyAlignment="0" applyProtection="0"/>
    <xf numFmtId="0" fontId="7" fillId="3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83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18" fillId="13" borderId="0" applyNumberFormat="0" applyBorder="0" applyAlignment="0" applyProtection="0"/>
    <xf numFmtId="0" fontId="7" fillId="48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84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19" fillId="51" borderId="0" applyNumberFormat="0" applyBorder="0" applyAlignment="0" applyProtection="0"/>
    <xf numFmtId="0" fontId="8" fillId="52" borderId="0" applyNumberFormat="0" applyBorder="0" applyAlignment="0" applyProtection="0"/>
    <xf numFmtId="0" fontId="19" fillId="51" borderId="0" applyNumberFormat="0" applyBorder="0" applyAlignment="0" applyProtection="0"/>
    <xf numFmtId="0" fontId="84" fillId="53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19" fillId="37" borderId="0" applyNumberFormat="0" applyBorder="0" applyAlignment="0" applyProtection="0"/>
    <xf numFmtId="0" fontId="8" fillId="38" borderId="0" applyNumberFormat="0" applyBorder="0" applyAlignment="0" applyProtection="0"/>
    <xf numFmtId="0" fontId="19" fillId="37" borderId="0" applyNumberFormat="0" applyBorder="0" applyAlignment="0" applyProtection="0"/>
    <xf numFmtId="0" fontId="84" fillId="54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19" fillId="41" borderId="0" applyNumberFormat="0" applyBorder="0" applyAlignment="0" applyProtection="0"/>
    <xf numFmtId="0" fontId="8" fillId="42" borderId="0" applyNumberFormat="0" applyBorder="0" applyAlignment="0" applyProtection="0"/>
    <xf numFmtId="0" fontId="19" fillId="41" borderId="0" applyNumberFormat="0" applyBorder="0" applyAlignment="0" applyProtection="0"/>
    <xf numFmtId="0" fontId="84" fillId="55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19" fillId="33" borderId="0" applyNumberFormat="0" applyBorder="0" applyAlignment="0" applyProtection="0"/>
    <xf numFmtId="0" fontId="8" fillId="57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84" fillId="58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19" fillId="51" borderId="0" applyNumberFormat="0" applyBorder="0" applyAlignment="0" applyProtection="0"/>
    <xf numFmtId="0" fontId="8" fillId="59" borderId="0" applyNumberFormat="0" applyBorder="0" applyAlignment="0" applyProtection="0"/>
    <xf numFmtId="0" fontId="19" fillId="51" borderId="0" applyNumberFormat="0" applyBorder="0" applyAlignment="0" applyProtection="0"/>
    <xf numFmtId="0" fontId="84" fillId="60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19" fillId="13" borderId="0" applyNumberFormat="0" applyBorder="0" applyAlignment="0" applyProtection="0"/>
    <xf numFmtId="0" fontId="8" fillId="6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84" fillId="63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19" fillId="51" borderId="0" applyNumberFormat="0" applyBorder="0" applyAlignment="0" applyProtection="0"/>
    <xf numFmtId="0" fontId="8" fillId="65" borderId="0" applyNumberFormat="0" applyBorder="0" applyAlignment="0" applyProtection="0"/>
    <xf numFmtId="0" fontId="19" fillId="51" borderId="0" applyNumberFormat="0" applyBorder="0" applyAlignment="0" applyProtection="0"/>
    <xf numFmtId="0" fontId="84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19" fillId="67" borderId="0" applyNumberFormat="0" applyBorder="0" applyAlignment="0" applyProtection="0"/>
    <xf numFmtId="0" fontId="8" fillId="68" borderId="0" applyNumberFormat="0" applyBorder="0" applyAlignment="0" applyProtection="0"/>
    <xf numFmtId="0" fontId="19" fillId="67" borderId="0" applyNumberFormat="0" applyBorder="0" applyAlignment="0" applyProtection="0"/>
    <xf numFmtId="0" fontId="84" fillId="69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19" fillId="71" borderId="0" applyNumberFormat="0" applyBorder="0" applyAlignment="0" applyProtection="0"/>
    <xf numFmtId="0" fontId="8" fillId="72" borderId="0" applyNumberFormat="0" applyBorder="0" applyAlignment="0" applyProtection="0"/>
    <xf numFmtId="0" fontId="19" fillId="70" borderId="0" applyNumberFormat="0" applyBorder="0" applyAlignment="0" applyProtection="0"/>
    <xf numFmtId="0" fontId="84" fillId="73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19" fillId="74" borderId="0" applyNumberFormat="0" applyBorder="0" applyAlignment="0" applyProtection="0"/>
    <xf numFmtId="0" fontId="8" fillId="57" borderId="0" applyNumberFormat="0" applyBorder="0" applyAlignment="0" applyProtection="0"/>
    <xf numFmtId="0" fontId="19" fillId="74" borderId="0" applyNumberFormat="0" applyBorder="0" applyAlignment="0" applyProtection="0"/>
    <xf numFmtId="0" fontId="84" fillId="75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19" fillId="51" borderId="0" applyNumberFormat="0" applyBorder="0" applyAlignment="0" applyProtection="0"/>
    <xf numFmtId="0" fontId="8" fillId="59" borderId="0" applyNumberFormat="0" applyBorder="0" applyAlignment="0" applyProtection="0"/>
    <xf numFmtId="0" fontId="19" fillId="51" borderId="0" applyNumberFormat="0" applyBorder="0" applyAlignment="0" applyProtection="0"/>
    <xf numFmtId="0" fontId="84" fillId="76" borderId="0" applyNumberFormat="0" applyBorder="0" applyAlignment="0" applyProtection="0"/>
    <xf numFmtId="0" fontId="36" fillId="77" borderId="0" applyNumberFormat="0" applyBorder="0" applyAlignment="0" applyProtection="0"/>
    <xf numFmtId="0" fontId="36" fillId="77" borderId="0" applyNumberFormat="0" applyBorder="0" applyAlignment="0" applyProtection="0"/>
    <xf numFmtId="0" fontId="19" fillId="78" borderId="0" applyNumberFormat="0" applyBorder="0" applyAlignment="0" applyProtection="0"/>
    <xf numFmtId="0" fontId="8" fillId="79" borderId="0" applyNumberFormat="0" applyBorder="0" applyAlignment="0" applyProtection="0"/>
    <xf numFmtId="0" fontId="19" fillId="77" borderId="0" applyNumberFormat="0" applyBorder="0" applyAlignment="0" applyProtection="0"/>
    <xf numFmtId="0" fontId="85" fillId="80" borderId="1" applyNumberFormat="0" applyAlignment="0" applyProtection="0"/>
    <xf numFmtId="0" fontId="37" fillId="29" borderId="2" applyNumberFormat="0" applyAlignment="0" applyProtection="0"/>
    <xf numFmtId="0" fontId="37" fillId="29" borderId="2" applyNumberFormat="0" applyAlignment="0" applyProtection="0"/>
    <xf numFmtId="0" fontId="20" fillId="13" borderId="2" applyNumberFormat="0" applyAlignment="0" applyProtection="0"/>
    <xf numFmtId="0" fontId="9" fillId="30" borderId="2" applyNumberFormat="0" applyAlignment="0" applyProtection="0"/>
    <xf numFmtId="0" fontId="20" fillId="15" borderId="2" applyNumberFormat="0" applyAlignment="0" applyProtection="0"/>
    <xf numFmtId="0" fontId="86" fillId="81" borderId="3" applyNumberFormat="0" applyAlignment="0" applyProtection="0"/>
    <xf numFmtId="0" fontId="38" fillId="33" borderId="4" applyNumberFormat="0" applyAlignment="0" applyProtection="0"/>
    <xf numFmtId="0" fontId="38" fillId="33" borderId="4" applyNumberFormat="0" applyAlignment="0" applyProtection="0"/>
    <xf numFmtId="0" fontId="21" fillId="82" borderId="4" applyNumberFormat="0" applyAlignment="0" applyProtection="0"/>
    <xf numFmtId="0" fontId="10" fillId="83" borderId="4" applyNumberFormat="0" applyAlignment="0" applyProtection="0"/>
    <xf numFmtId="0" fontId="21" fillId="82" borderId="4" applyNumberFormat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22" fillId="17" borderId="0" applyNumberFormat="0" applyBorder="0" applyAlignment="0" applyProtection="0"/>
    <xf numFmtId="0" fontId="11" fillId="19" borderId="0" applyNumberFormat="0" applyBorder="0" applyAlignment="0" applyProtection="0"/>
    <xf numFmtId="0" fontId="22" fillId="17" borderId="0" applyNumberFormat="0" applyBorder="0" applyAlignment="0" applyProtection="0"/>
    <xf numFmtId="0" fontId="87" fillId="8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7" fillId="0" borderId="0" applyFill="0" applyBorder="0" applyAlignment="0" applyProtection="0"/>
    <xf numFmtId="165" fontId="17" fillId="0" borderId="0" applyFont="0" applyFill="0" applyBorder="0" applyAlignment="0" applyProtection="0"/>
    <xf numFmtId="215" fontId="17" fillId="0" borderId="0" applyFill="0" applyBorder="0" applyAlignment="0" applyProtection="0"/>
    <xf numFmtId="215" fontId="17" fillId="0" borderId="0" applyFill="0" applyBorder="0" applyAlignment="0" applyProtection="0"/>
    <xf numFmtId="165" fontId="17" fillId="0" borderId="0" applyFill="0" applyBorder="0" applyAlignment="0" applyProtection="0"/>
    <xf numFmtId="165" fontId="17" fillId="0" borderId="0" applyFill="0" applyBorder="0" applyAlignment="0" applyProtection="0"/>
    <xf numFmtId="215" fontId="0" fillId="0" borderId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ill="0" applyBorder="0" applyAlignment="0" applyProtection="0"/>
    <xf numFmtId="165" fontId="17" fillId="0" borderId="0" applyFill="0" applyBorder="0" applyAlignment="0" applyProtection="0"/>
    <xf numFmtId="0" fontId="18" fillId="0" borderId="0">
      <alignment/>
      <protection/>
    </xf>
    <xf numFmtId="0" fontId="4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58" fillId="0" borderId="7" applyNumberFormat="0" applyFill="0" applyAlignment="0" applyProtection="0"/>
    <xf numFmtId="0" fontId="52" fillId="0" borderId="6" applyNumberFormat="0" applyFill="0" applyAlignment="0" applyProtection="0"/>
    <xf numFmtId="0" fontId="23" fillId="0" borderId="6" applyNumberFormat="0" applyFill="0" applyAlignment="0" applyProtection="0"/>
    <xf numFmtId="0" fontId="89" fillId="85" borderId="8" applyNumberFormat="0" applyAlignment="0" applyProtection="0"/>
    <xf numFmtId="0" fontId="41" fillId="86" borderId="9" applyNumberFormat="0" applyAlignment="0" applyProtection="0"/>
    <xf numFmtId="0" fontId="41" fillId="86" borderId="9" applyNumberFormat="0" applyAlignment="0" applyProtection="0"/>
    <xf numFmtId="0" fontId="24" fillId="86" borderId="9" applyNumberFormat="0" applyAlignment="0" applyProtection="0"/>
    <xf numFmtId="0" fontId="13" fillId="87" borderId="9" applyNumberFormat="0" applyAlignment="0" applyProtection="0"/>
    <xf numFmtId="0" fontId="24" fillId="86" borderId="9" applyNumberFormat="0" applyAlignment="0" applyProtection="0"/>
    <xf numFmtId="0" fontId="90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25" fillId="0" borderId="12" applyNumberFormat="0" applyFill="0" applyAlignment="0" applyProtection="0"/>
    <xf numFmtId="0" fontId="53" fillId="0" borderId="11" applyNumberFormat="0" applyFill="0" applyAlignment="0" applyProtection="0"/>
    <xf numFmtId="0" fontId="25" fillId="0" borderId="12" applyNumberFormat="0" applyFill="0" applyAlignment="0" applyProtection="0"/>
    <xf numFmtId="0" fontId="91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26" fillId="0" borderId="14" applyNumberFormat="0" applyFill="0" applyAlignment="0" applyProtection="0"/>
    <xf numFmtId="0" fontId="54" fillId="0" borderId="14" applyNumberFormat="0" applyFill="0" applyAlignment="0" applyProtection="0"/>
    <xf numFmtId="0" fontId="26" fillId="0" borderId="14" applyNumberFormat="0" applyFill="0" applyAlignment="0" applyProtection="0"/>
    <xf numFmtId="0" fontId="92" fillId="0" borderId="15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27" fillId="0" borderId="17" applyNumberFormat="0" applyFill="0" applyAlignment="0" applyProtection="0"/>
    <xf numFmtId="0" fontId="55" fillId="0" borderId="16" applyNumberFormat="0" applyFill="0" applyAlignment="0" applyProtection="0"/>
    <xf numFmtId="0" fontId="27" fillId="0" borderId="17" applyNumberFormat="0" applyFill="0" applyAlignment="0" applyProtection="0"/>
    <xf numFmtId="0" fontId="9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9" fillId="41" borderId="0" applyNumberFormat="0" applyBorder="0" applyAlignment="0" applyProtection="0"/>
    <xf numFmtId="0" fontId="56" fillId="88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93" fillId="8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81" borderId="1" applyNumberFormat="0" applyAlignment="0" applyProtection="0"/>
    <xf numFmtId="0" fontId="46" fillId="33" borderId="2" applyNumberFormat="0" applyAlignment="0" applyProtection="0"/>
    <xf numFmtId="0" fontId="46" fillId="33" borderId="2" applyNumberFormat="0" applyAlignment="0" applyProtection="0"/>
    <xf numFmtId="0" fontId="60" fillId="82" borderId="2" applyNumberFormat="0" applyAlignment="0" applyProtection="0"/>
    <xf numFmtId="0" fontId="57" fillId="83" borderId="2" applyNumberFormat="0" applyAlignment="0" applyProtection="0"/>
    <xf numFmtId="0" fontId="29" fillId="82" borderId="2" applyNumberFormat="0" applyAlignment="0" applyProtection="0"/>
    <xf numFmtId="0" fontId="6" fillId="0" borderId="0" applyNumberFormat="0" applyFill="0" applyBorder="0" applyAlignment="0" applyProtection="0"/>
    <xf numFmtId="0" fontId="5" fillId="0" borderId="18" applyNumberFormat="0" applyFont="0" applyFill="0" applyBorder="0" applyProtection="0">
      <alignment vertical="top" wrapText="1"/>
    </xf>
    <xf numFmtId="0" fontId="0" fillId="0" borderId="0" applyNumberFormat="0" applyFill="0" applyBorder="0" applyProtection="0">
      <alignment vertical="top" wrapText="1"/>
    </xf>
    <xf numFmtId="0" fontId="0" fillId="0" borderId="0" applyNumberFormat="0" applyFill="0" applyBorder="0" applyProtection="0">
      <alignment vertical="top" wrapText="1"/>
    </xf>
    <xf numFmtId="0" fontId="0" fillId="0" borderId="0" applyNumberFormat="0" applyFill="0" applyBorder="0" applyProtection="0">
      <alignment vertical="top" wrapText="1"/>
    </xf>
    <xf numFmtId="0" fontId="0" fillId="0" borderId="0" applyNumberFormat="0" applyFill="0" applyBorder="0" applyProtection="0">
      <alignment vertical="top" wrapText="1"/>
    </xf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5" fillId="0" borderId="19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30" fillId="0" borderId="21" applyNumberFormat="0" applyFill="0" applyAlignment="0" applyProtection="0"/>
    <xf numFmtId="0" fontId="14" fillId="0" borderId="20" applyNumberFormat="0" applyFill="0" applyAlignment="0" applyProtection="0"/>
    <xf numFmtId="0" fontId="30" fillId="0" borderId="21" applyNumberFormat="0" applyFill="0" applyAlignment="0" applyProtection="0"/>
    <xf numFmtId="0" fontId="9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90" borderId="22" applyNumberFormat="0" applyFont="0" applyAlignment="0" applyProtection="0"/>
    <xf numFmtId="0" fontId="17" fillId="20" borderId="23" applyNumberFormat="0" applyAlignment="0" applyProtection="0"/>
    <xf numFmtId="0" fontId="17" fillId="20" borderId="23" applyNumberFormat="0" applyAlignment="0" applyProtection="0"/>
    <xf numFmtId="0" fontId="0" fillId="18" borderId="23" applyNumberFormat="0" applyAlignment="0" applyProtection="0"/>
    <xf numFmtId="0" fontId="7" fillId="91" borderId="23" applyNumberFormat="0" applyFont="0" applyAlignment="0" applyProtection="0"/>
    <xf numFmtId="0" fontId="0" fillId="20" borderId="2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34" fillId="92" borderId="0" applyNumberFormat="0" applyBorder="0" applyAlignment="0" applyProtection="0"/>
    <xf numFmtId="0" fontId="16" fillId="14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99" fillId="9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69" fillId="0" borderId="0" xfId="0" applyFont="1" applyFill="1" applyBorder="1" applyAlignment="1" applyProtection="1">
      <alignment horizontal="center" vertical="center"/>
      <protection/>
    </xf>
    <xf numFmtId="0" fontId="70" fillId="0" borderId="24" xfId="273" applyFont="1" applyBorder="1" applyAlignment="1" applyProtection="1">
      <alignment horizontal="center" vertical="center"/>
      <protection/>
    </xf>
    <xf numFmtId="4" fontId="71" fillId="0" borderId="25" xfId="0" applyNumberFormat="1" applyFont="1" applyFill="1" applyBorder="1" applyAlignment="1" applyProtection="1">
      <alignment horizontal="right" vertical="center"/>
      <protection/>
    </xf>
    <xf numFmtId="0" fontId="72" fillId="6" borderId="26" xfId="0" applyFont="1" applyFill="1" applyBorder="1" applyAlignment="1" applyProtection="1">
      <alignment horizontal="center" vertical="center"/>
      <protection/>
    </xf>
    <xf numFmtId="4" fontId="71" fillId="6" borderId="27" xfId="0" applyNumberFormat="1" applyFont="1" applyFill="1" applyBorder="1" applyAlignment="1" applyProtection="1">
      <alignment horizontal="right" vertical="center"/>
      <protection/>
    </xf>
    <xf numFmtId="49" fontId="72" fillId="0" borderId="28" xfId="0" applyNumberFormat="1" applyFont="1" applyBorder="1" applyAlignment="1" applyProtection="1">
      <alignment horizontal="justify" vertical="top" wrapText="1"/>
      <protection/>
    </xf>
    <xf numFmtId="1" fontId="73" fillId="0" borderId="0" xfId="0" applyNumberFormat="1" applyFont="1" applyFill="1" applyBorder="1" applyAlignment="1" applyProtection="1">
      <alignment horizontal="center" vertical="center"/>
      <protection/>
    </xf>
    <xf numFmtId="0" fontId="73" fillId="0" borderId="0" xfId="0" applyFont="1" applyFill="1" applyBorder="1" applyAlignment="1" applyProtection="1">
      <alignment horizontal="center" vertical="center"/>
      <protection/>
    </xf>
    <xf numFmtId="0" fontId="70" fillId="0" borderId="29" xfId="273" applyFont="1" applyBorder="1" applyAlignment="1" applyProtection="1">
      <alignment horizontal="center" vertical="center"/>
      <protection/>
    </xf>
    <xf numFmtId="4" fontId="71" fillId="28" borderId="30" xfId="0" applyNumberFormat="1" applyFont="1" applyFill="1" applyBorder="1" applyAlignment="1" applyProtection="1">
      <alignment horizontal="right" vertical="center" wrapText="1"/>
      <protection/>
    </xf>
    <xf numFmtId="0" fontId="73" fillId="0" borderId="0" xfId="0" applyFont="1" applyFill="1" applyBorder="1" applyAlignment="1" applyProtection="1">
      <alignment horizontal="center" vertical="center" wrapText="1"/>
      <protection/>
    </xf>
    <xf numFmtId="0" fontId="72" fillId="6" borderId="28" xfId="0" applyFont="1" applyFill="1" applyBorder="1" applyAlignment="1" applyProtection="1">
      <alignment horizontal="center" vertical="center"/>
      <protection/>
    </xf>
    <xf numFmtId="0" fontId="73" fillId="0" borderId="0" xfId="0" applyFont="1" applyFill="1" applyBorder="1" applyAlignment="1" applyProtection="1">
      <alignment horizontal="right" vertical="center"/>
      <protection/>
    </xf>
    <xf numFmtId="0" fontId="74" fillId="0" borderId="0" xfId="274" applyNumberFormat="1" applyFont="1" applyFill="1" applyBorder="1" applyAlignment="1" applyProtection="1">
      <alignment horizontal="right" vertical="center" wrapText="1"/>
      <protection/>
    </xf>
    <xf numFmtId="0" fontId="70" fillId="0" borderId="31" xfId="273" applyFont="1" applyBorder="1" applyAlignment="1" applyProtection="1">
      <alignment horizontal="center" vertical="center"/>
      <protection/>
    </xf>
    <xf numFmtId="0" fontId="70" fillId="0" borderId="32" xfId="273" applyFont="1" applyBorder="1" applyAlignment="1" applyProtection="1">
      <alignment horizontal="center" vertical="center"/>
      <protection/>
    </xf>
    <xf numFmtId="49" fontId="72" fillId="6" borderId="33" xfId="0" applyNumberFormat="1" applyFont="1" applyFill="1" applyBorder="1" applyAlignment="1" applyProtection="1">
      <alignment horizontal="center" vertical="center"/>
      <protection/>
    </xf>
    <xf numFmtId="1" fontId="73" fillId="0" borderId="34" xfId="0" applyNumberFormat="1" applyFont="1" applyFill="1" applyBorder="1" applyAlignment="1" applyProtection="1">
      <alignment horizontal="center" vertical="center"/>
      <protection/>
    </xf>
    <xf numFmtId="1" fontId="75" fillId="0" borderId="35" xfId="0" applyNumberFormat="1" applyFont="1" applyFill="1" applyBorder="1" applyAlignment="1" applyProtection="1">
      <alignment horizontal="center" vertical="center"/>
      <protection/>
    </xf>
    <xf numFmtId="1" fontId="75" fillId="0" borderId="36" xfId="0" applyNumberFormat="1" applyFont="1" applyFill="1" applyBorder="1" applyAlignment="1" applyProtection="1">
      <alignment horizontal="center" vertical="center"/>
      <protection/>
    </xf>
    <xf numFmtId="0" fontId="75" fillId="0" borderId="36" xfId="0" applyFont="1" applyFill="1" applyBorder="1" applyAlignment="1" applyProtection="1">
      <alignment horizontal="center" vertical="center"/>
      <protection/>
    </xf>
    <xf numFmtId="0" fontId="75" fillId="0" borderId="30" xfId="0" applyFont="1" applyFill="1" applyBorder="1" applyAlignment="1" applyProtection="1">
      <alignment horizontal="center" vertical="center"/>
      <protection/>
    </xf>
    <xf numFmtId="0" fontId="76" fillId="3" borderId="37" xfId="0" applyFont="1" applyFill="1" applyBorder="1" applyAlignment="1" applyProtection="1">
      <alignment horizontal="left" vertical="center"/>
      <protection/>
    </xf>
    <xf numFmtId="4" fontId="75" fillId="0" borderId="36" xfId="0" applyNumberFormat="1" applyFont="1" applyFill="1" applyBorder="1" applyAlignment="1" applyProtection="1">
      <alignment horizontal="center" vertical="center"/>
      <protection/>
    </xf>
    <xf numFmtId="3" fontId="75" fillId="0" borderId="38" xfId="0" applyNumberFormat="1" applyFont="1" applyFill="1" applyBorder="1" applyAlignment="1" applyProtection="1">
      <alignment horizontal="center" vertical="center"/>
      <protection/>
    </xf>
    <xf numFmtId="0" fontId="71" fillId="0" borderId="28" xfId="0" applyFont="1" applyFill="1" applyBorder="1" applyAlignment="1" applyProtection="1">
      <alignment horizontal="center" vertical="center"/>
      <protection/>
    </xf>
    <xf numFmtId="166" fontId="71" fillId="0" borderId="39" xfId="0" applyNumberFormat="1" applyFont="1" applyFill="1" applyBorder="1" applyAlignment="1" applyProtection="1">
      <alignment horizontal="center" vertical="center"/>
      <protection/>
    </xf>
    <xf numFmtId="214" fontId="77" fillId="94" borderId="25" xfId="0" applyNumberFormat="1" applyFont="1" applyFill="1" applyBorder="1" applyAlignment="1" applyProtection="1">
      <alignment horizontal="right" vertical="center"/>
      <protection locked="0"/>
    </xf>
    <xf numFmtId="49" fontId="72" fillId="0" borderId="33" xfId="0" applyNumberFormat="1" applyFont="1" applyBorder="1" applyAlignment="1" applyProtection="1">
      <alignment horizontal="center" vertical="center" wrapText="1"/>
      <protection/>
    </xf>
    <xf numFmtId="49" fontId="72" fillId="0" borderId="28" xfId="0" applyNumberFormat="1" applyFont="1" applyBorder="1" applyAlignment="1" applyProtection="1">
      <alignment horizontal="center" vertical="center" wrapText="1"/>
      <protection/>
    </xf>
    <xf numFmtId="218" fontId="72" fillId="0" borderId="28" xfId="0" applyNumberFormat="1" applyFont="1" applyBorder="1" applyAlignment="1" applyProtection="1">
      <alignment horizontal="center" vertical="center" wrapText="1"/>
      <protection/>
    </xf>
    <xf numFmtId="4" fontId="71" fillId="0" borderId="28" xfId="0" applyNumberFormat="1" applyFont="1" applyFill="1" applyBorder="1" applyAlignment="1" applyProtection="1">
      <alignment horizontal="center" vertical="center"/>
      <protection locked="0"/>
    </xf>
    <xf numFmtId="0" fontId="73" fillId="0" borderId="0" xfId="0" applyFont="1" applyAlignment="1" applyProtection="1">
      <alignment horizontal="center" vertical="center"/>
      <protection/>
    </xf>
    <xf numFmtId="2" fontId="73" fillId="0" borderId="0" xfId="0" applyNumberFormat="1" applyFont="1" applyAlignment="1" applyProtection="1">
      <alignment horizontal="center" vertical="center"/>
      <protection/>
    </xf>
    <xf numFmtId="214" fontId="80" fillId="95" borderId="25" xfId="0" applyNumberFormat="1" applyFont="1" applyFill="1" applyBorder="1" applyAlignment="1" applyProtection="1">
      <alignment horizontal="right" vertical="center"/>
      <protection/>
    </xf>
    <xf numFmtId="214" fontId="77" fillId="95" borderId="30" xfId="0" applyNumberFormat="1" applyFont="1" applyFill="1" applyBorder="1" applyAlignment="1" applyProtection="1">
      <alignment horizontal="right" vertical="center"/>
      <protection/>
    </xf>
    <xf numFmtId="0" fontId="69" fillId="0" borderId="0" xfId="0" applyFont="1" applyAlignment="1" applyProtection="1">
      <alignment horizontal="left" vertical="center" wrapText="1"/>
      <protection/>
    </xf>
    <xf numFmtId="0" fontId="73" fillId="0" borderId="0" xfId="0" applyFont="1" applyAlignment="1" applyProtection="1">
      <alignment horizontal="left" vertical="center"/>
      <protection/>
    </xf>
    <xf numFmtId="214" fontId="70" fillId="6" borderId="25" xfId="0" applyNumberFormat="1" applyFont="1" applyFill="1" applyBorder="1" applyAlignment="1" applyProtection="1">
      <alignment horizontal="right" vertical="center"/>
      <protection/>
    </xf>
    <xf numFmtId="0" fontId="69" fillId="0" borderId="0" xfId="0" applyFont="1" applyAlignment="1" applyProtection="1">
      <alignment horizontal="left" vertical="center"/>
      <protection/>
    </xf>
    <xf numFmtId="214" fontId="70" fillId="6" borderId="30" xfId="0" applyNumberFormat="1" applyFont="1" applyFill="1" applyBorder="1" applyAlignment="1" applyProtection="1">
      <alignment horizontal="right" vertical="center"/>
      <protection/>
    </xf>
    <xf numFmtId="4" fontId="73" fillId="0" borderId="0" xfId="0" applyNumberFormat="1" applyFont="1" applyAlignment="1" applyProtection="1">
      <alignment horizontal="center" vertical="center"/>
      <protection/>
    </xf>
    <xf numFmtId="1" fontId="73" fillId="0" borderId="0" xfId="0" applyNumberFormat="1" applyFont="1" applyAlignment="1" applyProtection="1">
      <alignment horizontal="center" vertical="center"/>
      <protection/>
    </xf>
    <xf numFmtId="0" fontId="73" fillId="0" borderId="0" xfId="0" applyFont="1" applyAlignment="1" applyProtection="1">
      <alignment vertical="center"/>
      <protection/>
    </xf>
    <xf numFmtId="0" fontId="81" fillId="0" borderId="0" xfId="0" applyFont="1" applyAlignment="1" applyProtection="1">
      <alignment horizontal="center" vertical="center"/>
      <protection/>
    </xf>
    <xf numFmtId="0" fontId="76" fillId="0" borderId="0" xfId="0" applyFont="1" applyAlignment="1" applyProtection="1">
      <alignment horizontal="center" vertical="center"/>
      <protection/>
    </xf>
    <xf numFmtId="1" fontId="76" fillId="0" borderId="0" xfId="0" applyNumberFormat="1" applyFont="1" applyAlignment="1" applyProtection="1">
      <alignment horizontal="center" vertical="center"/>
      <protection/>
    </xf>
    <xf numFmtId="166" fontId="70" fillId="0" borderId="29" xfId="273" applyNumberFormat="1" applyFont="1" applyBorder="1" applyAlignment="1" applyProtection="1">
      <alignment horizontal="center" vertical="center"/>
      <protection/>
    </xf>
    <xf numFmtId="4" fontId="70" fillId="0" borderId="29" xfId="273" applyNumberFormat="1" applyFont="1" applyBorder="1" applyAlignment="1" applyProtection="1">
      <alignment horizontal="center" vertical="center"/>
      <protection/>
    </xf>
    <xf numFmtId="0" fontId="70" fillId="0" borderId="40" xfId="273" applyFont="1" applyBorder="1" applyAlignment="1" applyProtection="1">
      <alignment horizontal="center" vertical="center"/>
      <protection/>
    </xf>
    <xf numFmtId="0" fontId="73" fillId="0" borderId="29" xfId="0" applyFont="1" applyFill="1" applyBorder="1" applyAlignment="1" applyProtection="1">
      <alignment horizontal="center" vertical="center"/>
      <protection/>
    </xf>
    <xf numFmtId="166" fontId="70" fillId="0" borderId="24" xfId="273" applyNumberFormat="1" applyFont="1" applyBorder="1" applyAlignment="1" applyProtection="1">
      <alignment horizontal="center" vertical="center"/>
      <protection/>
    </xf>
    <xf numFmtId="4" fontId="70" fillId="0" borderId="24" xfId="273" applyNumberFormat="1" applyFont="1" applyBorder="1" applyAlignment="1" applyProtection="1">
      <alignment horizontal="center" vertical="center"/>
      <protection/>
    </xf>
    <xf numFmtId="0" fontId="70" fillId="0" borderId="41" xfId="273" applyFont="1" applyBorder="1" applyAlignment="1" applyProtection="1">
      <alignment horizontal="center" vertical="center"/>
      <protection/>
    </xf>
    <xf numFmtId="49" fontId="75" fillId="0" borderId="36" xfId="0" applyNumberFormat="1" applyFont="1" applyFill="1" applyBorder="1" applyAlignment="1" applyProtection="1">
      <alignment horizontal="center" vertical="center"/>
      <protection/>
    </xf>
    <xf numFmtId="0" fontId="82" fillId="0" borderId="0" xfId="0" applyFont="1" applyFill="1" applyBorder="1" applyAlignment="1" applyProtection="1">
      <alignment horizontal="center" vertical="center"/>
      <protection/>
    </xf>
    <xf numFmtId="0" fontId="71" fillId="94" borderId="42" xfId="0" applyFont="1" applyFill="1" applyBorder="1" applyAlignment="1" applyProtection="1">
      <alignment horizontal="center" vertical="center"/>
      <protection/>
    </xf>
    <xf numFmtId="0" fontId="72" fillId="94" borderId="43" xfId="0" applyFont="1" applyFill="1" applyBorder="1" applyAlignment="1" applyProtection="1">
      <alignment horizontal="center" vertical="center"/>
      <protection/>
    </xf>
    <xf numFmtId="0" fontId="71" fillId="94" borderId="43" xfId="0" applyFont="1" applyFill="1" applyBorder="1" applyAlignment="1" applyProtection="1">
      <alignment horizontal="center" vertical="center" wrapText="1"/>
      <protection/>
    </xf>
    <xf numFmtId="0" fontId="72" fillId="94" borderId="44" xfId="0" applyFont="1" applyFill="1" applyBorder="1" applyAlignment="1" applyProtection="1">
      <alignment horizontal="center" vertical="center"/>
      <protection/>
    </xf>
    <xf numFmtId="166" fontId="72" fillId="94" borderId="44" xfId="0" applyNumberFormat="1" applyFont="1" applyFill="1" applyBorder="1" applyAlignment="1" applyProtection="1">
      <alignment horizontal="center" vertical="center"/>
      <protection/>
    </xf>
    <xf numFmtId="4" fontId="71" fillId="94" borderId="44" xfId="0" applyNumberFormat="1" applyFont="1" applyFill="1" applyBorder="1" applyAlignment="1" applyProtection="1">
      <alignment horizontal="center" vertical="center"/>
      <protection/>
    </xf>
    <xf numFmtId="0" fontId="71" fillId="94" borderId="45" xfId="0" applyFont="1" applyFill="1" applyBorder="1" applyAlignment="1" applyProtection="1">
      <alignment horizontal="center" vertical="center"/>
      <protection/>
    </xf>
    <xf numFmtId="166" fontId="72" fillId="0" borderId="28" xfId="0" applyNumberFormat="1" applyFont="1" applyBorder="1" applyAlignment="1" applyProtection="1">
      <alignment horizontal="center" vertical="center" wrapText="1"/>
      <protection/>
    </xf>
    <xf numFmtId="49" fontId="71" fillId="6" borderId="33" xfId="0" applyNumberFormat="1" applyFont="1" applyFill="1" applyBorder="1" applyAlignment="1" applyProtection="1">
      <alignment horizontal="center" vertical="center"/>
      <protection/>
    </xf>
    <xf numFmtId="0" fontId="71" fillId="6" borderId="28" xfId="0" applyFont="1" applyFill="1" applyBorder="1" applyAlignment="1" applyProtection="1">
      <alignment horizontal="left" vertical="center" wrapText="1"/>
      <protection/>
    </xf>
    <xf numFmtId="166" fontId="72" fillId="6" borderId="26" xfId="0" applyNumberFormat="1" applyFont="1" applyFill="1" applyBorder="1" applyAlignment="1" applyProtection="1">
      <alignment horizontal="center" vertical="center"/>
      <protection/>
    </xf>
    <xf numFmtId="4" fontId="71" fillId="6" borderId="26" xfId="0" applyNumberFormat="1" applyFont="1" applyFill="1" applyBorder="1" applyAlignment="1" applyProtection="1">
      <alignment horizontal="center" vertical="center"/>
      <protection/>
    </xf>
    <xf numFmtId="4" fontId="71" fillId="6" borderId="27" xfId="0" applyNumberFormat="1" applyFont="1" applyFill="1" applyBorder="1" applyAlignment="1" applyProtection="1">
      <alignment horizontal="center" vertical="center"/>
      <protection/>
    </xf>
    <xf numFmtId="0" fontId="71" fillId="94" borderId="45" xfId="0" applyFont="1" applyFill="1" applyBorder="1" applyAlignment="1" applyProtection="1">
      <alignment horizontal="right" vertical="center"/>
      <protection/>
    </xf>
    <xf numFmtId="4" fontId="72" fillId="0" borderId="36" xfId="0" applyNumberFormat="1" applyFont="1" applyFill="1" applyBorder="1" applyAlignment="1" applyProtection="1">
      <alignment horizontal="center" vertical="center"/>
      <protection/>
    </xf>
    <xf numFmtId="49" fontId="73" fillId="0" borderId="0" xfId="0" applyNumberFormat="1" applyFont="1" applyFill="1" applyBorder="1" applyAlignment="1" applyProtection="1">
      <alignment horizontal="center" vertical="center" wrapText="1"/>
      <protection/>
    </xf>
    <xf numFmtId="166" fontId="73" fillId="0" borderId="0" xfId="0" applyNumberFormat="1" applyFont="1" applyFill="1" applyBorder="1" applyAlignment="1" applyProtection="1">
      <alignment horizontal="center" vertical="center"/>
      <protection/>
    </xf>
    <xf numFmtId="4" fontId="73" fillId="0" borderId="0" xfId="0" applyNumberFormat="1" applyFont="1" applyFill="1" applyBorder="1" applyAlignment="1" applyProtection="1">
      <alignment horizontal="center" vertical="center"/>
      <protection/>
    </xf>
    <xf numFmtId="166" fontId="69" fillId="3" borderId="46" xfId="0" applyNumberFormat="1" applyFont="1" applyFill="1" applyBorder="1" applyAlignment="1" applyProtection="1">
      <alignment horizontal="center" vertical="center"/>
      <protection/>
    </xf>
    <xf numFmtId="4" fontId="69" fillId="3" borderId="46" xfId="0" applyNumberFormat="1" applyFont="1" applyFill="1" applyBorder="1" applyAlignment="1" applyProtection="1">
      <alignment horizontal="center" vertical="center"/>
      <protection/>
    </xf>
    <xf numFmtId="4" fontId="76" fillId="3" borderId="47" xfId="0" applyNumberFormat="1" applyFont="1" applyFill="1" applyBorder="1" applyAlignment="1" applyProtection="1">
      <alignment horizontal="right" vertical="center"/>
      <protection/>
    </xf>
    <xf numFmtId="49" fontId="73" fillId="0" borderId="0" xfId="0" applyNumberFormat="1" applyFont="1" applyFill="1" applyBorder="1" applyAlignment="1" applyProtection="1">
      <alignment horizontal="center" vertical="center"/>
      <protection/>
    </xf>
    <xf numFmtId="4" fontId="73" fillId="0" borderId="0" xfId="274" applyNumberFormat="1" applyFont="1" applyFill="1" applyBorder="1" applyAlignment="1" applyProtection="1">
      <alignment horizontal="center" vertical="center"/>
      <protection/>
    </xf>
    <xf numFmtId="0" fontId="74" fillId="0" borderId="0" xfId="274" applyNumberFormat="1" applyFont="1" applyFill="1" applyBorder="1" applyAlignment="1" applyProtection="1">
      <alignment horizontal="center" vertical="center" wrapText="1"/>
      <protection/>
    </xf>
    <xf numFmtId="0" fontId="77" fillId="95" borderId="35" xfId="0" applyFont="1" applyFill="1" applyBorder="1" applyAlignment="1" applyProtection="1">
      <alignment horizontal="left" vertical="center"/>
      <protection/>
    </xf>
    <xf numFmtId="0" fontId="77" fillId="95" borderId="36" xfId="0" applyFont="1" applyFill="1" applyBorder="1" applyAlignment="1" applyProtection="1">
      <alignment horizontal="left" vertical="center"/>
      <protection/>
    </xf>
    <xf numFmtId="0" fontId="70" fillId="6" borderId="42" xfId="0" applyFont="1" applyFill="1" applyBorder="1" applyAlignment="1" applyProtection="1">
      <alignment horizontal="center" vertical="center"/>
      <protection/>
    </xf>
    <xf numFmtId="0" fontId="73" fillId="0" borderId="43" xfId="0" applyFont="1" applyBorder="1" applyAlignment="1" applyProtection="1">
      <alignment horizontal="center" vertical="center"/>
      <protection/>
    </xf>
    <xf numFmtId="0" fontId="73" fillId="0" borderId="48" xfId="0" applyFont="1" applyBorder="1" applyAlignment="1" applyProtection="1">
      <alignment horizontal="center" vertical="center"/>
      <protection/>
    </xf>
    <xf numFmtId="0" fontId="70" fillId="0" borderId="49" xfId="273" applyFont="1" applyBorder="1" applyAlignment="1" applyProtection="1">
      <alignment horizontal="center" vertical="center" wrapText="1"/>
      <protection/>
    </xf>
    <xf numFmtId="0" fontId="70" fillId="0" borderId="50" xfId="273" applyFont="1" applyBorder="1" applyAlignment="1" applyProtection="1">
      <alignment horizontal="center" vertical="center" wrapText="1"/>
      <protection/>
    </xf>
    <xf numFmtId="0" fontId="70" fillId="0" borderId="51" xfId="273" applyFont="1" applyBorder="1" applyAlignment="1" applyProtection="1">
      <alignment horizontal="center" vertical="center" wrapText="1"/>
      <protection/>
    </xf>
    <xf numFmtId="0" fontId="70" fillId="6" borderId="33" xfId="0" applyFont="1" applyFill="1" applyBorder="1" applyAlignment="1" applyProtection="1">
      <alignment horizontal="left" vertical="center"/>
      <protection/>
    </xf>
    <xf numFmtId="0" fontId="70" fillId="6" borderId="28" xfId="0" applyFont="1" applyFill="1" applyBorder="1" applyAlignment="1" applyProtection="1">
      <alignment horizontal="left" vertical="center"/>
      <protection/>
    </xf>
    <xf numFmtId="0" fontId="70" fillId="6" borderId="35" xfId="0" applyFont="1" applyFill="1" applyBorder="1" applyAlignment="1" applyProtection="1">
      <alignment horizontal="left" vertical="center"/>
      <protection/>
    </xf>
    <xf numFmtId="0" fontId="70" fillId="6" borderId="36" xfId="0" applyFont="1" applyFill="1" applyBorder="1" applyAlignment="1" applyProtection="1">
      <alignment horizontal="left" vertical="center"/>
      <protection/>
    </xf>
    <xf numFmtId="0" fontId="78" fillId="6" borderId="42" xfId="0" applyFont="1" applyFill="1" applyBorder="1" applyAlignment="1" applyProtection="1">
      <alignment horizontal="center" vertical="center"/>
      <protection/>
    </xf>
    <xf numFmtId="0" fontId="79" fillId="0" borderId="43" xfId="0" applyFont="1" applyBorder="1" applyAlignment="1" applyProtection="1">
      <alignment horizontal="center" vertical="center"/>
      <protection/>
    </xf>
    <xf numFmtId="0" fontId="79" fillId="0" borderId="48" xfId="0" applyFont="1" applyBorder="1" applyAlignment="1" applyProtection="1">
      <alignment horizontal="center" vertical="center"/>
      <protection/>
    </xf>
    <xf numFmtId="0" fontId="80" fillId="95" borderId="33" xfId="0" applyFont="1" applyFill="1" applyBorder="1" applyAlignment="1" applyProtection="1">
      <alignment horizontal="left" vertical="center"/>
      <protection/>
    </xf>
    <xf numFmtId="0" fontId="80" fillId="95" borderId="28" xfId="0" applyFont="1" applyFill="1" applyBorder="1" applyAlignment="1" applyProtection="1">
      <alignment horizontal="left" vertical="center"/>
      <protection/>
    </xf>
    <xf numFmtId="49" fontId="71" fillId="0" borderId="52" xfId="0" applyNumberFormat="1" applyFont="1" applyFill="1" applyBorder="1" applyAlignment="1" applyProtection="1">
      <alignment horizontal="left" vertical="center" wrapText="1"/>
      <protection/>
    </xf>
    <xf numFmtId="49" fontId="71" fillId="0" borderId="53" xfId="0" applyNumberFormat="1" applyFont="1" applyFill="1" applyBorder="1" applyAlignment="1" applyProtection="1">
      <alignment horizontal="left" vertical="center" wrapText="1"/>
      <protection/>
    </xf>
    <xf numFmtId="0" fontId="0" fillId="0" borderId="54" xfId="0" applyBorder="1" applyAlignment="1" applyProtection="1">
      <alignment vertical="center"/>
      <protection/>
    </xf>
    <xf numFmtId="0" fontId="71" fillId="0" borderId="51" xfId="0" applyFont="1" applyFill="1" applyBorder="1" applyAlignment="1" applyProtection="1">
      <alignment horizontal="center" vertical="center" wrapText="1"/>
      <protection/>
    </xf>
    <xf numFmtId="0" fontId="71" fillId="0" borderId="55" xfId="0" applyFont="1" applyFill="1" applyBorder="1" applyAlignment="1" applyProtection="1">
      <alignment horizontal="center" vertical="center" wrapText="1"/>
      <protection/>
    </xf>
    <xf numFmtId="4" fontId="71" fillId="0" borderId="50" xfId="0" applyNumberFormat="1" applyFont="1" applyBorder="1" applyAlignment="1" applyProtection="1">
      <alignment horizontal="center" vertical="center" wrapText="1"/>
      <protection/>
    </xf>
    <xf numFmtId="4" fontId="71" fillId="0" borderId="56" xfId="0" applyNumberFormat="1" applyFont="1" applyBorder="1" applyAlignment="1" applyProtection="1">
      <alignment horizontal="center" vertical="center" wrapText="1"/>
      <protection/>
    </xf>
    <xf numFmtId="1" fontId="71" fillId="0" borderId="42" xfId="0" applyNumberFormat="1" applyFont="1" applyFill="1" applyBorder="1" applyAlignment="1" applyProtection="1">
      <alignment horizontal="center" vertical="center"/>
      <protection/>
    </xf>
    <xf numFmtId="1" fontId="71" fillId="0" borderId="33" xfId="0" applyNumberFormat="1" applyFont="1" applyFill="1" applyBorder="1" applyAlignment="1" applyProtection="1">
      <alignment horizontal="center" vertical="center"/>
      <protection/>
    </xf>
    <xf numFmtId="1" fontId="71" fillId="0" borderId="50" xfId="0" applyNumberFormat="1" applyFont="1" applyFill="1" applyBorder="1" applyAlignment="1" applyProtection="1">
      <alignment horizontal="center" vertical="center" wrapText="1"/>
      <protection/>
    </xf>
    <xf numFmtId="1" fontId="71" fillId="0" borderId="56" xfId="0" applyNumberFormat="1" applyFont="1" applyFill="1" applyBorder="1" applyAlignment="1" applyProtection="1">
      <alignment horizontal="center" vertical="center" wrapText="1"/>
      <protection/>
    </xf>
    <xf numFmtId="49" fontId="71" fillId="0" borderId="43" xfId="0" applyNumberFormat="1" applyFont="1" applyBorder="1" applyAlignment="1" applyProtection="1">
      <alignment horizontal="center" vertical="center" wrapText="1"/>
      <protection/>
    </xf>
    <xf numFmtId="49" fontId="71" fillId="0" borderId="28" xfId="0" applyNumberFormat="1" applyFont="1" applyBorder="1" applyAlignment="1" applyProtection="1">
      <alignment horizontal="center" vertical="center" wrapText="1"/>
      <protection/>
    </xf>
    <xf numFmtId="0" fontId="71" fillId="0" borderId="43" xfId="0" applyFont="1" applyFill="1" applyBorder="1" applyAlignment="1" applyProtection="1">
      <alignment horizontal="center" vertical="center"/>
      <protection/>
    </xf>
    <xf numFmtId="0" fontId="71" fillId="0" borderId="57" xfId="0" applyFont="1" applyFill="1" applyBorder="1" applyAlignment="1" applyProtection="1">
      <alignment horizontal="center" vertical="center"/>
      <protection/>
    </xf>
    <xf numFmtId="49" fontId="71" fillId="0" borderId="35" xfId="0" applyNumberFormat="1" applyFont="1" applyFill="1" applyBorder="1" applyAlignment="1" applyProtection="1">
      <alignment horizontal="left" vertical="center" wrapText="1"/>
      <protection/>
    </xf>
    <xf numFmtId="49" fontId="71" fillId="0" borderId="36" xfId="0" applyNumberFormat="1" applyFont="1" applyFill="1" applyBorder="1" applyAlignment="1" applyProtection="1">
      <alignment horizontal="left" vertical="center" wrapText="1"/>
      <protection/>
    </xf>
  </cellXfs>
  <cellStyles count="316">
    <cellStyle name="Normal" xfId="0"/>
    <cellStyle name="0" xfId="15"/>
    <cellStyle name="1" xfId="16"/>
    <cellStyle name="1.1" xfId="17"/>
    <cellStyle name="11" xfId="18"/>
    <cellStyle name="20% — akcent 1" xfId="19"/>
    <cellStyle name="20% - akcent 1 2" xfId="20"/>
    <cellStyle name="20% - akcent 1 2 2" xfId="21"/>
    <cellStyle name="20% - akcent 1 2 3" xfId="22"/>
    <cellStyle name="20% - akcent 1 3" xfId="23"/>
    <cellStyle name="20% - akcent 1 3 2" xfId="24"/>
    <cellStyle name="20% - akcent 1 4" xfId="25"/>
    <cellStyle name="20% — akcent 2" xfId="26"/>
    <cellStyle name="20% - akcent 2 2" xfId="27"/>
    <cellStyle name="20% - akcent 2 2 2" xfId="28"/>
    <cellStyle name="20% - akcent 2 2 3" xfId="29"/>
    <cellStyle name="20% - akcent 2 3" xfId="30"/>
    <cellStyle name="20% - akcent 2 3 2" xfId="31"/>
    <cellStyle name="20% - akcent 2 4" xfId="32"/>
    <cellStyle name="20% — akcent 3" xfId="33"/>
    <cellStyle name="20% - akcent 3 2" xfId="34"/>
    <cellStyle name="20% - akcent 3 2 2" xfId="35"/>
    <cellStyle name="20% - akcent 3 2 3" xfId="36"/>
    <cellStyle name="20% - akcent 3 3" xfId="37"/>
    <cellStyle name="20% - akcent 3 3 2" xfId="38"/>
    <cellStyle name="20% - akcent 3 4" xfId="39"/>
    <cellStyle name="20% — akcent 4" xfId="40"/>
    <cellStyle name="20% - akcent 4 2" xfId="41"/>
    <cellStyle name="20% - akcent 4 2 2" xfId="42"/>
    <cellStyle name="20% - akcent 4 2 3" xfId="43"/>
    <cellStyle name="20% - akcent 4 3" xfId="44"/>
    <cellStyle name="20% - akcent 4 3 2" xfId="45"/>
    <cellStyle name="20% - akcent 4 4" xfId="46"/>
    <cellStyle name="20% — akcent 5" xfId="47"/>
    <cellStyle name="20% - akcent 5 2" xfId="48"/>
    <cellStyle name="20% - akcent 5 2 2" xfId="49"/>
    <cellStyle name="20% - akcent 5 2 3" xfId="50"/>
    <cellStyle name="20% - akcent 5 3" xfId="51"/>
    <cellStyle name="20% - akcent 5 3 2" xfId="52"/>
    <cellStyle name="20% - akcent 5 4" xfId="53"/>
    <cellStyle name="20% — akcent 6" xfId="54"/>
    <cellStyle name="20% - akcent 6 2" xfId="55"/>
    <cellStyle name="20% - akcent 6 2 2" xfId="56"/>
    <cellStyle name="20% - akcent 6 2 3" xfId="57"/>
    <cellStyle name="20% - akcent 6 3" xfId="58"/>
    <cellStyle name="20% - akcent 6 3 2" xfId="59"/>
    <cellStyle name="20% - akcent 6 4" xfId="60"/>
    <cellStyle name="40% — akcent 1" xfId="61"/>
    <cellStyle name="40% - akcent 1 2" xfId="62"/>
    <cellStyle name="40% - akcent 1 2 2" xfId="63"/>
    <cellStyle name="40% - akcent 1 2 3" xfId="64"/>
    <cellStyle name="40% - akcent 1 3" xfId="65"/>
    <cellStyle name="40% - akcent 1 3 2" xfId="66"/>
    <cellStyle name="40% - akcent 1 4" xfId="67"/>
    <cellStyle name="40% — akcent 2" xfId="68"/>
    <cellStyle name="40% - akcent 2 2" xfId="69"/>
    <cellStyle name="40% - akcent 2 2 2" xfId="70"/>
    <cellStyle name="40% - akcent 2 2 3" xfId="71"/>
    <cellStyle name="40% - akcent 2 3" xfId="72"/>
    <cellStyle name="40% - akcent 2 4" xfId="73"/>
    <cellStyle name="40% — akcent 3" xfId="74"/>
    <cellStyle name="40% - akcent 3 2" xfId="75"/>
    <cellStyle name="40% - akcent 3 2 2" xfId="76"/>
    <cellStyle name="40% - akcent 3 2 3" xfId="77"/>
    <cellStyle name="40% - akcent 3 3" xfId="78"/>
    <cellStyle name="40% - akcent 3 4" xfId="79"/>
    <cellStyle name="40% — akcent 4" xfId="80"/>
    <cellStyle name="40% - akcent 4 2" xfId="81"/>
    <cellStyle name="40% - akcent 4 2 2" xfId="82"/>
    <cellStyle name="40% - akcent 4 2 3" xfId="83"/>
    <cellStyle name="40% - akcent 4 3" xfId="84"/>
    <cellStyle name="40% - akcent 4 3 2" xfId="85"/>
    <cellStyle name="40% - akcent 4 4" xfId="86"/>
    <cellStyle name="40% — akcent 5" xfId="87"/>
    <cellStyle name="40% - akcent 5 2" xfId="88"/>
    <cellStyle name="40% - akcent 5 2 2" xfId="89"/>
    <cellStyle name="40% - akcent 5 2 3" xfId="90"/>
    <cellStyle name="40% - akcent 5 3" xfId="91"/>
    <cellStyle name="40% - akcent 5 3 2" xfId="92"/>
    <cellStyle name="40% - akcent 5 4" xfId="93"/>
    <cellStyle name="40% — akcent 6" xfId="94"/>
    <cellStyle name="40% - akcent 6 2" xfId="95"/>
    <cellStyle name="40% - akcent 6 2 2" xfId="96"/>
    <cellStyle name="40% - akcent 6 2 3" xfId="97"/>
    <cellStyle name="40% - akcent 6 3" xfId="98"/>
    <cellStyle name="40% - akcent 6 3 2" xfId="99"/>
    <cellStyle name="40% - akcent 6 4" xfId="100"/>
    <cellStyle name="60% — akcent 1" xfId="101"/>
    <cellStyle name="60% - akcent 1 2" xfId="102"/>
    <cellStyle name="60% - akcent 1 2 2" xfId="103"/>
    <cellStyle name="60% - akcent 1 2 3" xfId="104"/>
    <cellStyle name="60% - akcent 1 3" xfId="105"/>
    <cellStyle name="60% - akcent 1 4" xfId="106"/>
    <cellStyle name="60% — akcent 2" xfId="107"/>
    <cellStyle name="60% - akcent 2 2" xfId="108"/>
    <cellStyle name="60% - akcent 2 2 2" xfId="109"/>
    <cellStyle name="60% - akcent 2 2 3" xfId="110"/>
    <cellStyle name="60% - akcent 2 3" xfId="111"/>
    <cellStyle name="60% - akcent 2 4" xfId="112"/>
    <cellStyle name="60% — akcent 3" xfId="113"/>
    <cellStyle name="60% - akcent 3 2" xfId="114"/>
    <cellStyle name="60% - akcent 3 2 2" xfId="115"/>
    <cellStyle name="60% - akcent 3 2 3" xfId="116"/>
    <cellStyle name="60% - akcent 3 3" xfId="117"/>
    <cellStyle name="60% - akcent 3 4" xfId="118"/>
    <cellStyle name="60% — akcent 4" xfId="119"/>
    <cellStyle name="60% - akcent 4 2" xfId="120"/>
    <cellStyle name="60% - akcent 4 2 2" xfId="121"/>
    <cellStyle name="60% - akcent 4 2 3" xfId="122"/>
    <cellStyle name="60% - akcent 4 3" xfId="123"/>
    <cellStyle name="60% - akcent 4 3 2" xfId="124"/>
    <cellStyle name="60% - akcent 4 4" xfId="125"/>
    <cellStyle name="60% — akcent 5" xfId="126"/>
    <cellStyle name="60% - akcent 5 2" xfId="127"/>
    <cellStyle name="60% - akcent 5 2 2" xfId="128"/>
    <cellStyle name="60% - akcent 5 2 3" xfId="129"/>
    <cellStyle name="60% - akcent 5 3" xfId="130"/>
    <cellStyle name="60% - akcent 5 4" xfId="131"/>
    <cellStyle name="60% — akcent 6" xfId="132"/>
    <cellStyle name="60% - akcent 6 2" xfId="133"/>
    <cellStyle name="60% - akcent 6 2 2" xfId="134"/>
    <cellStyle name="60% - akcent 6 2 3" xfId="135"/>
    <cellStyle name="60% - akcent 6 3" xfId="136"/>
    <cellStyle name="60% - akcent 6 3 2" xfId="137"/>
    <cellStyle name="60% - akcent 6 4" xfId="138"/>
    <cellStyle name="Akcent 1" xfId="139"/>
    <cellStyle name="Akcent 1 2" xfId="140"/>
    <cellStyle name="Akcent 1 2 2" xfId="141"/>
    <cellStyle name="Akcent 1 2 3" xfId="142"/>
    <cellStyle name="Akcent 1 3" xfId="143"/>
    <cellStyle name="Akcent 1 4" xfId="144"/>
    <cellStyle name="Akcent 2" xfId="145"/>
    <cellStyle name="Akcent 2 2" xfId="146"/>
    <cellStyle name="Akcent 2 2 2" xfId="147"/>
    <cellStyle name="Akcent 2 2 3" xfId="148"/>
    <cellStyle name="Akcent 2 3" xfId="149"/>
    <cellStyle name="Akcent 2 4" xfId="150"/>
    <cellStyle name="Akcent 3" xfId="151"/>
    <cellStyle name="Akcent 3 2" xfId="152"/>
    <cellStyle name="Akcent 3 2 2" xfId="153"/>
    <cellStyle name="Akcent 3 2 3" xfId="154"/>
    <cellStyle name="Akcent 3 3" xfId="155"/>
    <cellStyle name="Akcent 3 4" xfId="156"/>
    <cellStyle name="Akcent 4" xfId="157"/>
    <cellStyle name="Akcent 4 2" xfId="158"/>
    <cellStyle name="Akcent 4 2 2" xfId="159"/>
    <cellStyle name="Akcent 4 2 3" xfId="160"/>
    <cellStyle name="Akcent 4 3" xfId="161"/>
    <cellStyle name="Akcent 4 4" xfId="162"/>
    <cellStyle name="Akcent 5" xfId="163"/>
    <cellStyle name="Akcent 5 2" xfId="164"/>
    <cellStyle name="Akcent 5 2 2" xfId="165"/>
    <cellStyle name="Akcent 5 2 3" xfId="166"/>
    <cellStyle name="Akcent 5 3" xfId="167"/>
    <cellStyle name="Akcent 5 4" xfId="168"/>
    <cellStyle name="Akcent 6" xfId="169"/>
    <cellStyle name="Akcent 6 2" xfId="170"/>
    <cellStyle name="Akcent 6 2 2" xfId="171"/>
    <cellStyle name="Akcent 6 2 3" xfId="172"/>
    <cellStyle name="Akcent 6 3" xfId="173"/>
    <cellStyle name="Akcent 6 4" xfId="174"/>
    <cellStyle name="Dane wejściowe" xfId="175"/>
    <cellStyle name="Dane wejściowe 2" xfId="176"/>
    <cellStyle name="Dane wejściowe 2 2" xfId="177"/>
    <cellStyle name="Dane wejściowe 2 3" xfId="178"/>
    <cellStyle name="Dane wejściowe 3" xfId="179"/>
    <cellStyle name="Dane wejściowe 4" xfId="180"/>
    <cellStyle name="Dane wyjściowe" xfId="181"/>
    <cellStyle name="Dane wyjściowe 2" xfId="182"/>
    <cellStyle name="Dane wyjściowe 2 2" xfId="183"/>
    <cellStyle name="Dane wyjściowe 2 3" xfId="184"/>
    <cellStyle name="Dane wyjściowe 3" xfId="185"/>
    <cellStyle name="Dane wyjściowe 4" xfId="186"/>
    <cellStyle name="Dobre 2" xfId="187"/>
    <cellStyle name="Dobre 2 2" xfId="188"/>
    <cellStyle name="Dobre 2 3" xfId="189"/>
    <cellStyle name="Dobre 3" xfId="190"/>
    <cellStyle name="Dobre 4" xfId="191"/>
    <cellStyle name="Dobry" xfId="192"/>
    <cellStyle name="Comma" xfId="193"/>
    <cellStyle name="Comma [0]" xfId="194"/>
    <cellStyle name="Dziesiętny 2" xfId="195"/>
    <cellStyle name="Dziesiętny 2 2" xfId="196"/>
    <cellStyle name="Dziesiętny 2 2 2" xfId="197"/>
    <cellStyle name="Dziesiętny 2 3" xfId="198"/>
    <cellStyle name="Dziesiętny 3" xfId="199"/>
    <cellStyle name="Dziesiętny 3 2" xfId="200"/>
    <cellStyle name="Dziesiętny 3 3" xfId="201"/>
    <cellStyle name="Dziesiętny 4" xfId="202"/>
    <cellStyle name="Dziesiętny 4 2" xfId="203"/>
    <cellStyle name="Dziesiętny 4 3" xfId="204"/>
    <cellStyle name="Dziesiętny 5" xfId="205"/>
    <cellStyle name="Excel Built-in Normal" xfId="206"/>
    <cellStyle name="Hyperlink" xfId="207"/>
    <cellStyle name="Komórka połączona" xfId="208"/>
    <cellStyle name="Komórka połączona 2" xfId="209"/>
    <cellStyle name="Komórka połączona 2 2" xfId="210"/>
    <cellStyle name="Komórka połączona 2 3" xfId="211"/>
    <cellStyle name="Komórka połączona 3" xfId="212"/>
    <cellStyle name="Komórka połączona 4" xfId="213"/>
    <cellStyle name="Komórka zaznaczona" xfId="214"/>
    <cellStyle name="Komórka zaznaczona 2" xfId="215"/>
    <cellStyle name="Komórka zaznaczona 2 2" xfId="216"/>
    <cellStyle name="Komórka zaznaczona 2 3" xfId="217"/>
    <cellStyle name="Komórka zaznaczona 3" xfId="218"/>
    <cellStyle name="Komórka zaznaczona 4" xfId="219"/>
    <cellStyle name="Nagłówek 1" xfId="220"/>
    <cellStyle name="Nagłówek 1 2" xfId="221"/>
    <cellStyle name="Nagłówek 1 2 2" xfId="222"/>
    <cellStyle name="Nagłówek 1 2 3" xfId="223"/>
    <cellStyle name="Nagłówek 1 3" xfId="224"/>
    <cellStyle name="Nagłówek 1 4" xfId="225"/>
    <cellStyle name="Nagłówek 2" xfId="226"/>
    <cellStyle name="Nagłówek 2 2" xfId="227"/>
    <cellStyle name="Nagłówek 2 2 2" xfId="228"/>
    <cellStyle name="Nagłówek 2 2 3" xfId="229"/>
    <cellStyle name="Nagłówek 2 3" xfId="230"/>
    <cellStyle name="Nagłówek 2 4" xfId="231"/>
    <cellStyle name="Nagłówek 3" xfId="232"/>
    <cellStyle name="Nagłówek 3 2" xfId="233"/>
    <cellStyle name="Nagłówek 3 2 2" xfId="234"/>
    <cellStyle name="Nagłówek 3 2 3" xfId="235"/>
    <cellStyle name="Nagłówek 3 3" xfId="236"/>
    <cellStyle name="Nagłówek 3 4" xfId="237"/>
    <cellStyle name="Nagłówek 4" xfId="238"/>
    <cellStyle name="Nagłówek 4 2" xfId="239"/>
    <cellStyle name="Nagłówek 4 2 2" xfId="240"/>
    <cellStyle name="Nagłówek 4 2 3" xfId="241"/>
    <cellStyle name="Nagłówek 4 3" xfId="242"/>
    <cellStyle name="Nagłówek 4 4" xfId="243"/>
    <cellStyle name="Neutralne 2" xfId="244"/>
    <cellStyle name="Neutralne 2 2" xfId="245"/>
    <cellStyle name="Neutralne 2 3" xfId="246"/>
    <cellStyle name="Neutralne 3" xfId="247"/>
    <cellStyle name="Neutralne 3 2" xfId="248"/>
    <cellStyle name="Neutralne 4" xfId="249"/>
    <cellStyle name="Neutralny" xfId="250"/>
    <cellStyle name="None" xfId="251"/>
    <cellStyle name="None 2" xfId="252"/>
    <cellStyle name="None 3" xfId="253"/>
    <cellStyle name="None 4" xfId="254"/>
    <cellStyle name="None 5" xfId="255"/>
    <cellStyle name="Normal_Sheet1" xfId="256"/>
    <cellStyle name="Normalny 2" xfId="257"/>
    <cellStyle name="Normalny 2 2" xfId="258"/>
    <cellStyle name="Normalny 2 2 2" xfId="259"/>
    <cellStyle name="Normalny 2 3" xfId="260"/>
    <cellStyle name="Normalny 3" xfId="261"/>
    <cellStyle name="Normalny 3 2" xfId="262"/>
    <cellStyle name="Normalny 4" xfId="263"/>
    <cellStyle name="Normalny 4 2" xfId="264"/>
    <cellStyle name="Normalny 5" xfId="265"/>
    <cellStyle name="Normalny 5 15" xfId="266"/>
    <cellStyle name="Normalny 5 2" xfId="267"/>
    <cellStyle name="Normalny 5 3" xfId="268"/>
    <cellStyle name="Normalny 6" xfId="269"/>
    <cellStyle name="Normalny 7" xfId="270"/>
    <cellStyle name="Normalny 7 2" xfId="271"/>
    <cellStyle name="Normalny 8" xfId="272"/>
    <cellStyle name="Normalny_DK 15" xfId="273"/>
    <cellStyle name="Normalny_kosztorys ofertowy" xfId="274"/>
    <cellStyle name="Obliczenia" xfId="275"/>
    <cellStyle name="Obliczenia 2" xfId="276"/>
    <cellStyle name="Obliczenia 2 2" xfId="277"/>
    <cellStyle name="Obliczenia 2 3" xfId="278"/>
    <cellStyle name="Obliczenia 3" xfId="279"/>
    <cellStyle name="Obliczenia 4" xfId="280"/>
    <cellStyle name="Followed Hyperlink" xfId="281"/>
    <cellStyle name="Opis" xfId="282"/>
    <cellStyle name="Opis 2" xfId="283"/>
    <cellStyle name="Opis 3" xfId="284"/>
    <cellStyle name="Opis 4" xfId="285"/>
    <cellStyle name="Opis 5" xfId="286"/>
    <cellStyle name="Percent" xfId="287"/>
    <cellStyle name="Procentowy 2" xfId="288"/>
    <cellStyle name="Suma" xfId="289"/>
    <cellStyle name="Suma 2" xfId="290"/>
    <cellStyle name="Suma 2 2" xfId="291"/>
    <cellStyle name="Suma 2 3" xfId="292"/>
    <cellStyle name="Suma 3" xfId="293"/>
    <cellStyle name="Suma 4" xfId="294"/>
    <cellStyle name="Tekst objaśnienia" xfId="295"/>
    <cellStyle name="Tekst objaśnienia 2" xfId="296"/>
    <cellStyle name="Tekst objaśnienia 2 2" xfId="297"/>
    <cellStyle name="Tekst objaśnienia 2 3" xfId="298"/>
    <cellStyle name="Tekst objaśnienia 3" xfId="299"/>
    <cellStyle name="Tekst objaśnienia 4" xfId="300"/>
    <cellStyle name="Tekst ostrzeżenia" xfId="301"/>
    <cellStyle name="Tekst ostrzeżenia 2" xfId="302"/>
    <cellStyle name="Tekst ostrzeżenia 2 2" xfId="303"/>
    <cellStyle name="Tekst ostrzeżenia 2 3" xfId="304"/>
    <cellStyle name="Tekst ostrzeżenia 3" xfId="305"/>
    <cellStyle name="Tekst ostrzeżenia 4" xfId="306"/>
    <cellStyle name="Tytuł" xfId="307"/>
    <cellStyle name="Tytuł 2" xfId="308"/>
    <cellStyle name="Tytuł 2 2" xfId="309"/>
    <cellStyle name="Tytuł 2 3" xfId="310"/>
    <cellStyle name="Tytuł 3" xfId="311"/>
    <cellStyle name="Uwaga" xfId="312"/>
    <cellStyle name="Uwaga 2" xfId="313"/>
    <cellStyle name="Uwaga 2 2" xfId="314"/>
    <cellStyle name="Uwaga 2 3" xfId="315"/>
    <cellStyle name="Uwaga 3" xfId="316"/>
    <cellStyle name="Uwaga 4" xfId="317"/>
    <cellStyle name="Currency" xfId="318"/>
    <cellStyle name="Currency [0]" xfId="319"/>
    <cellStyle name="Walutowy 2" xfId="320"/>
    <cellStyle name="Walutowy 3" xfId="321"/>
    <cellStyle name="Walutowy 3 2" xfId="322"/>
    <cellStyle name="Złe 2" xfId="323"/>
    <cellStyle name="Złe 2 2" xfId="324"/>
    <cellStyle name="Złe 2 3" xfId="325"/>
    <cellStyle name="Złe 3" xfId="326"/>
    <cellStyle name="Złe 3 2" xfId="327"/>
    <cellStyle name="Złe 4" xfId="328"/>
    <cellStyle name="Zły" xfId="3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6</xdr:row>
      <xdr:rowOff>133350</xdr:rowOff>
    </xdr:from>
    <xdr:to>
      <xdr:col>3</xdr:col>
      <xdr:colOff>457200</xdr:colOff>
      <xdr:row>6</xdr:row>
      <xdr:rowOff>180975</xdr:rowOff>
    </xdr:to>
    <xdr:sp>
      <xdr:nvSpPr>
        <xdr:cNvPr id="1" name="Strzałka: w lewo 5"/>
        <xdr:cNvSpPr>
          <a:spLocks/>
        </xdr:cNvSpPr>
      </xdr:nvSpPr>
      <xdr:spPr>
        <a:xfrm>
          <a:off x="7791450" y="2095500"/>
          <a:ext cx="371475" cy="47625"/>
        </a:xfrm>
        <a:prstGeom prst="leftArrow">
          <a:avLst>
            <a:gd name="adj" fmla="val -42939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152400</xdr:colOff>
      <xdr:row>10</xdr:row>
      <xdr:rowOff>66675</xdr:rowOff>
    </xdr:from>
    <xdr:to>
      <xdr:col>3</xdr:col>
      <xdr:colOff>514350</xdr:colOff>
      <xdr:row>12</xdr:row>
      <xdr:rowOff>209550</xdr:rowOff>
    </xdr:to>
    <xdr:sp>
      <xdr:nvSpPr>
        <xdr:cNvPr id="2" name="Objaśnienie: strzałka w prawo 8"/>
        <xdr:cNvSpPr>
          <a:spLocks/>
        </xdr:cNvSpPr>
      </xdr:nvSpPr>
      <xdr:spPr>
        <a:xfrm>
          <a:off x="7858125" y="3133725"/>
          <a:ext cx="361950" cy="695325"/>
        </a:xfrm>
        <a:prstGeom prst="rightArrowCallout">
          <a:avLst>
            <a:gd name="adj1" fmla="val 14976"/>
            <a:gd name="adj2" fmla="val -7189"/>
            <a:gd name="adj3" fmla="val 25000"/>
            <a:gd name="adj4" fmla="val -5652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123825</xdr:colOff>
      <xdr:row>4</xdr:row>
      <xdr:rowOff>142875</xdr:rowOff>
    </xdr:from>
    <xdr:to>
      <xdr:col>3</xdr:col>
      <xdr:colOff>495300</xdr:colOff>
      <xdr:row>4</xdr:row>
      <xdr:rowOff>190500</xdr:rowOff>
    </xdr:to>
    <xdr:sp>
      <xdr:nvSpPr>
        <xdr:cNvPr id="3" name="Strzałka: w prawo 1"/>
        <xdr:cNvSpPr>
          <a:spLocks/>
        </xdr:cNvSpPr>
      </xdr:nvSpPr>
      <xdr:spPr>
        <a:xfrm>
          <a:off x="7829550" y="1552575"/>
          <a:ext cx="371475" cy="47625"/>
        </a:xfrm>
        <a:prstGeom prst="rightArrow">
          <a:avLst>
            <a:gd name="adj" fmla="val 42939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114300</xdr:rowOff>
    </xdr:from>
    <xdr:to>
      <xdr:col>3</xdr:col>
      <xdr:colOff>504825</xdr:colOff>
      <xdr:row>8</xdr:row>
      <xdr:rowOff>161925</xdr:rowOff>
    </xdr:to>
    <xdr:sp>
      <xdr:nvSpPr>
        <xdr:cNvPr id="4" name="Strzałka: w prawo 9"/>
        <xdr:cNvSpPr>
          <a:spLocks/>
        </xdr:cNvSpPr>
      </xdr:nvSpPr>
      <xdr:spPr>
        <a:xfrm>
          <a:off x="7839075" y="2628900"/>
          <a:ext cx="371475" cy="47625"/>
        </a:xfrm>
        <a:prstGeom prst="rightArrow">
          <a:avLst>
            <a:gd name="adj" fmla="val 42939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SheetLayoutView="100" workbookViewId="0" topLeftCell="A1">
      <selection activeCell="B27" sqref="B27"/>
    </sheetView>
  </sheetViews>
  <sheetFormatPr defaultColWidth="9.00390625" defaultRowHeight="12.75"/>
  <cols>
    <col min="1" max="1" width="3.875" style="33" bestFit="1" customWidth="1"/>
    <col min="2" max="2" width="62.25390625" style="33" customWidth="1"/>
    <col min="3" max="3" width="35.00390625" style="33" customWidth="1"/>
    <col min="4" max="4" width="7.625" style="33" customWidth="1"/>
    <col min="5" max="5" width="35.00390625" style="33" customWidth="1"/>
    <col min="6" max="6" width="9.125" style="33" customWidth="1"/>
    <col min="7" max="7" width="12.75390625" style="33" bestFit="1" customWidth="1"/>
    <col min="8" max="8" width="10.125" style="33" bestFit="1" customWidth="1"/>
    <col min="9" max="9" width="12.75390625" style="33" bestFit="1" customWidth="1"/>
    <col min="10" max="10" width="10.625" style="34" hidden="1" customWidth="1"/>
    <col min="11" max="16384" width="9.125" style="33" customWidth="1"/>
  </cols>
  <sheetData>
    <row r="1" spans="1:3" ht="45.75" customHeight="1" thickBot="1">
      <c r="A1" s="86" t="s">
        <v>110</v>
      </c>
      <c r="B1" s="87"/>
      <c r="C1" s="88"/>
    </row>
    <row r="2" spans="1:10" ht="21.75" customHeight="1">
      <c r="A2" s="93" t="s">
        <v>109</v>
      </c>
      <c r="B2" s="94"/>
      <c r="C2" s="95"/>
      <c r="H2" s="34"/>
      <c r="J2" s="33"/>
    </row>
    <row r="3" spans="1:10" ht="21.75" customHeight="1">
      <c r="A3" s="96" t="s">
        <v>55</v>
      </c>
      <c r="B3" s="97"/>
      <c r="C3" s="35">
        <f>'kosztorys ofertowy'!G188</f>
        <v>0</v>
      </c>
      <c r="H3" s="34"/>
      <c r="J3" s="33"/>
    </row>
    <row r="4" spans="1:10" ht="21.75" customHeight="1">
      <c r="A4" s="96" t="s">
        <v>57</v>
      </c>
      <c r="B4" s="97"/>
      <c r="C4" s="35">
        <f>ROUND(0.23*C3,2)</f>
        <v>0</v>
      </c>
      <c r="H4" s="34"/>
      <c r="J4" s="33"/>
    </row>
    <row r="5" spans="1:10" ht="21.75" customHeight="1" thickBot="1">
      <c r="A5" s="81" t="s">
        <v>56</v>
      </c>
      <c r="B5" s="82"/>
      <c r="C5" s="36">
        <f>C3+C4</f>
        <v>0</v>
      </c>
      <c r="E5" s="37" t="s">
        <v>49</v>
      </c>
      <c r="H5" s="34"/>
      <c r="J5" s="33"/>
    </row>
    <row r="6" spans="1:10" ht="21.75" customHeight="1">
      <c r="A6" s="93" t="s">
        <v>45</v>
      </c>
      <c r="B6" s="94"/>
      <c r="C6" s="95"/>
      <c r="E6" s="38"/>
      <c r="H6" s="34"/>
      <c r="J6" s="33"/>
    </row>
    <row r="7" spans="1:5" ht="21.75" customHeight="1">
      <c r="A7" s="96" t="s">
        <v>51</v>
      </c>
      <c r="B7" s="97"/>
      <c r="C7" s="28"/>
      <c r="E7" s="37" t="s">
        <v>47</v>
      </c>
    </row>
    <row r="8" spans="1:5" ht="21.75" customHeight="1">
      <c r="A8" s="96" t="s">
        <v>57</v>
      </c>
      <c r="B8" s="97"/>
      <c r="C8" s="35">
        <f>ROUND(0.23*C7,2)</f>
        <v>0</v>
      </c>
      <c r="E8" s="38"/>
    </row>
    <row r="9" spans="1:5" ht="21.75" customHeight="1" thickBot="1">
      <c r="A9" s="81" t="s">
        <v>52</v>
      </c>
      <c r="B9" s="82"/>
      <c r="C9" s="36">
        <f>C7+C8</f>
        <v>0</v>
      </c>
      <c r="E9" s="37" t="s">
        <v>48</v>
      </c>
    </row>
    <row r="10" spans="1:5" ht="21.75" customHeight="1">
      <c r="A10" s="83" t="s">
        <v>46</v>
      </c>
      <c r="B10" s="84"/>
      <c r="C10" s="85"/>
      <c r="E10" s="38"/>
    </row>
    <row r="11" spans="1:5" ht="21.75" customHeight="1">
      <c r="A11" s="89" t="s">
        <v>54</v>
      </c>
      <c r="B11" s="90"/>
      <c r="C11" s="39">
        <f>C7+C3</f>
        <v>0</v>
      </c>
      <c r="E11" s="38"/>
    </row>
    <row r="12" spans="1:5" ht="21.75" customHeight="1">
      <c r="A12" s="89" t="s">
        <v>0</v>
      </c>
      <c r="B12" s="90"/>
      <c r="C12" s="39">
        <f>C4+C8</f>
        <v>0</v>
      </c>
      <c r="E12" s="40" t="s">
        <v>50</v>
      </c>
    </row>
    <row r="13" spans="1:9" ht="21.75" customHeight="1" thickBot="1">
      <c r="A13" s="91" t="s">
        <v>53</v>
      </c>
      <c r="B13" s="92"/>
      <c r="C13" s="41">
        <f>C5+C9</f>
        <v>0</v>
      </c>
      <c r="I13" s="42"/>
    </row>
    <row r="14" spans="3:9" ht="12.75">
      <c r="C14" s="43"/>
      <c r="I14" s="44"/>
    </row>
    <row r="15" spans="2:3" ht="12.75">
      <c r="B15" s="45"/>
      <c r="C15" s="43"/>
    </row>
    <row r="16" ht="12.75">
      <c r="C16" s="43"/>
    </row>
    <row r="17" ht="12.75">
      <c r="C17" s="43"/>
    </row>
    <row r="18" spans="3:7" ht="12.75">
      <c r="C18" s="43"/>
      <c r="G18" s="42"/>
    </row>
    <row r="19" spans="3:8" ht="12.75">
      <c r="C19" s="43"/>
      <c r="H19" s="42"/>
    </row>
    <row r="20" spans="2:3" ht="12.75">
      <c r="B20" s="46"/>
      <c r="C20" s="47"/>
    </row>
    <row r="21" ht="12.75">
      <c r="C21" s="43"/>
    </row>
    <row r="22" ht="12.75">
      <c r="C22" s="43"/>
    </row>
  </sheetData>
  <sheetProtection password="D355" sheet="1"/>
  <mergeCells count="13">
    <mergeCell ref="A6:C6"/>
    <mergeCell ref="A7:B7"/>
    <mergeCell ref="A8:B8"/>
    <mergeCell ref="A9:B9"/>
    <mergeCell ref="A10:C10"/>
    <mergeCell ref="A1:C1"/>
    <mergeCell ref="A11:B11"/>
    <mergeCell ref="A12:B12"/>
    <mergeCell ref="A13:B13"/>
    <mergeCell ref="A2:C2"/>
    <mergeCell ref="A3:B3"/>
    <mergeCell ref="A4:B4"/>
    <mergeCell ref="A5:B5"/>
  </mergeCells>
  <printOptions horizontalCentered="1"/>
  <pageMargins left="0.25" right="0.25" top="0.75" bottom="0.75" header="0.3" footer="0.3"/>
  <pageSetup fitToHeight="0" horizontalDpi="600" verticalDpi="600" orientation="landscape" paperSize="9" r:id="rId2"/>
  <rowBreaks count="1" manualBreakCount="1">
    <brk id="2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8"/>
  <sheetViews>
    <sheetView tabSelected="1" view="pageBreakPreview" zoomScale="110" zoomScaleNormal="110" zoomScaleSheetLayoutView="110" zoomScalePageLayoutView="0" workbookViewId="0" topLeftCell="A1">
      <selection activeCell="M185" sqref="M185"/>
    </sheetView>
  </sheetViews>
  <sheetFormatPr defaultColWidth="9.00390625" defaultRowHeight="12.75"/>
  <cols>
    <col min="1" max="1" width="7.25390625" style="18" customWidth="1"/>
    <col min="2" max="2" width="7.625" style="7" customWidth="1"/>
    <col min="3" max="3" width="49.875" style="78" customWidth="1"/>
    <col min="4" max="4" width="5.75390625" style="8" customWidth="1"/>
    <col min="5" max="5" width="7.375" style="73" customWidth="1"/>
    <col min="6" max="6" width="10.00390625" style="74" customWidth="1"/>
    <col min="7" max="7" width="13.125" style="8" customWidth="1"/>
    <col min="8" max="16384" width="9.125" style="8" customWidth="1"/>
  </cols>
  <sheetData>
    <row r="1" spans="1:7" s="51" customFormat="1" ht="15.75">
      <c r="A1" s="15"/>
      <c r="B1" s="9"/>
      <c r="C1" s="9" t="s">
        <v>17</v>
      </c>
      <c r="D1" s="9"/>
      <c r="E1" s="48"/>
      <c r="F1" s="49"/>
      <c r="G1" s="50"/>
    </row>
    <row r="2" spans="1:7" ht="16.5" thickBot="1">
      <c r="A2" s="16"/>
      <c r="B2" s="2"/>
      <c r="C2" s="2" t="s">
        <v>111</v>
      </c>
      <c r="D2" s="2"/>
      <c r="E2" s="52"/>
      <c r="F2" s="53"/>
      <c r="G2" s="54"/>
    </row>
    <row r="3" spans="1:7" s="1" customFormat="1" ht="15" customHeight="1">
      <c r="A3" s="105" t="s">
        <v>1</v>
      </c>
      <c r="B3" s="107" t="s">
        <v>2</v>
      </c>
      <c r="C3" s="109" t="s">
        <v>60</v>
      </c>
      <c r="D3" s="111" t="s">
        <v>58</v>
      </c>
      <c r="E3" s="112"/>
      <c r="F3" s="103" t="s">
        <v>15</v>
      </c>
      <c r="G3" s="101" t="s">
        <v>16</v>
      </c>
    </row>
    <row r="4" spans="1:7" s="1" customFormat="1" ht="18" customHeight="1">
      <c r="A4" s="106"/>
      <c r="B4" s="108"/>
      <c r="C4" s="110"/>
      <c r="D4" s="26" t="s">
        <v>3</v>
      </c>
      <c r="E4" s="27" t="s">
        <v>4</v>
      </c>
      <c r="F4" s="104"/>
      <c r="G4" s="102"/>
    </row>
    <row r="5" spans="1:7" s="56" customFormat="1" ht="9" thickBot="1">
      <c r="A5" s="19">
        <v>1</v>
      </c>
      <c r="B5" s="20">
        <v>2</v>
      </c>
      <c r="C5" s="55" t="s">
        <v>5</v>
      </c>
      <c r="D5" s="21">
        <v>4</v>
      </c>
      <c r="E5" s="25">
        <v>5</v>
      </c>
      <c r="F5" s="24" t="s">
        <v>6</v>
      </c>
      <c r="G5" s="22">
        <v>7</v>
      </c>
    </row>
    <row r="6" spans="1:7" s="1" customFormat="1" ht="11.25">
      <c r="A6" s="57">
        <v>1</v>
      </c>
      <c r="B6" s="58"/>
      <c r="C6" s="59" t="s">
        <v>112</v>
      </c>
      <c r="D6" s="60"/>
      <c r="E6" s="61"/>
      <c r="F6" s="62"/>
      <c r="G6" s="63"/>
    </row>
    <row r="7" spans="1:7" s="1" customFormat="1" ht="19.5" customHeight="1">
      <c r="A7" s="29" t="s">
        <v>18</v>
      </c>
      <c r="B7" s="30" t="s">
        <v>19</v>
      </c>
      <c r="C7" s="6" t="s">
        <v>114</v>
      </c>
      <c r="D7" s="31" t="s">
        <v>77</v>
      </c>
      <c r="E7" s="64">
        <v>0.229</v>
      </c>
      <c r="F7" s="32"/>
      <c r="G7" s="3">
        <f>ROUND(E7*F7,2)</f>
        <v>0</v>
      </c>
    </row>
    <row r="8" spans="1:7" s="1" customFormat="1" ht="19.5" customHeight="1">
      <c r="A8" s="29" t="s">
        <v>20</v>
      </c>
      <c r="B8" s="30" t="s">
        <v>21</v>
      </c>
      <c r="C8" s="6" t="s">
        <v>115</v>
      </c>
      <c r="D8" s="31" t="s">
        <v>34</v>
      </c>
      <c r="E8" s="64">
        <v>2</v>
      </c>
      <c r="F8" s="32"/>
      <c r="G8" s="3">
        <f aca="true" t="shared" si="0" ref="G8:G20">ROUND(E8*F8,2)</f>
        <v>0</v>
      </c>
    </row>
    <row r="9" spans="1:7" s="1" customFormat="1" ht="19.5" customHeight="1">
      <c r="A9" s="29" t="s">
        <v>22</v>
      </c>
      <c r="B9" s="30" t="s">
        <v>27</v>
      </c>
      <c r="C9" s="6" t="s">
        <v>116</v>
      </c>
      <c r="D9" s="31" t="s">
        <v>34</v>
      </c>
      <c r="E9" s="64">
        <v>850</v>
      </c>
      <c r="F9" s="32"/>
      <c r="G9" s="3">
        <f t="shared" si="0"/>
        <v>0</v>
      </c>
    </row>
    <row r="10" spans="1:7" s="1" customFormat="1" ht="33.75" customHeight="1">
      <c r="A10" s="29" t="s">
        <v>23</v>
      </c>
      <c r="B10" s="30" t="s">
        <v>25</v>
      </c>
      <c r="C10" s="6" t="s">
        <v>117</v>
      </c>
      <c r="D10" s="31" t="s">
        <v>14</v>
      </c>
      <c r="E10" s="64">
        <v>30</v>
      </c>
      <c r="F10" s="32"/>
      <c r="G10" s="3">
        <f t="shared" si="0"/>
        <v>0</v>
      </c>
    </row>
    <row r="11" spans="1:7" s="1" customFormat="1" ht="19.5" customHeight="1">
      <c r="A11" s="29" t="s">
        <v>24</v>
      </c>
      <c r="B11" s="30" t="s">
        <v>27</v>
      </c>
      <c r="C11" s="6" t="s">
        <v>118</v>
      </c>
      <c r="D11" s="31" t="s">
        <v>8</v>
      </c>
      <c r="E11" s="64">
        <v>26</v>
      </c>
      <c r="F11" s="32"/>
      <c r="G11" s="3">
        <f t="shared" si="0"/>
        <v>0</v>
      </c>
    </row>
    <row r="12" spans="1:7" s="1" customFormat="1" ht="19.5" customHeight="1">
      <c r="A12" s="29" t="s">
        <v>26</v>
      </c>
      <c r="B12" s="30" t="s">
        <v>27</v>
      </c>
      <c r="C12" s="6" t="s">
        <v>119</v>
      </c>
      <c r="D12" s="31" t="s">
        <v>14</v>
      </c>
      <c r="E12" s="64">
        <v>4.032</v>
      </c>
      <c r="F12" s="32"/>
      <c r="G12" s="3">
        <f t="shared" si="0"/>
        <v>0</v>
      </c>
    </row>
    <row r="13" spans="1:7" s="1" customFormat="1" ht="24" customHeight="1">
      <c r="A13" s="29" t="s">
        <v>28</v>
      </c>
      <c r="B13" s="30" t="s">
        <v>27</v>
      </c>
      <c r="C13" s="6" t="s">
        <v>120</v>
      </c>
      <c r="D13" s="31" t="s">
        <v>14</v>
      </c>
      <c r="E13" s="64">
        <v>1.344</v>
      </c>
      <c r="F13" s="32"/>
      <c r="G13" s="3">
        <f t="shared" si="0"/>
        <v>0</v>
      </c>
    </row>
    <row r="14" spans="1:7" s="1" customFormat="1" ht="24" customHeight="1">
      <c r="A14" s="29" t="s">
        <v>29</v>
      </c>
      <c r="B14" s="30" t="s">
        <v>27</v>
      </c>
      <c r="C14" s="6" t="s">
        <v>121</v>
      </c>
      <c r="D14" s="31" t="s">
        <v>14</v>
      </c>
      <c r="E14" s="64">
        <v>3.226</v>
      </c>
      <c r="F14" s="32"/>
      <c r="G14" s="3">
        <f t="shared" si="0"/>
        <v>0</v>
      </c>
    </row>
    <row r="15" spans="1:7" s="1" customFormat="1" ht="19.5" customHeight="1">
      <c r="A15" s="29" t="s">
        <v>30</v>
      </c>
      <c r="B15" s="30" t="s">
        <v>27</v>
      </c>
      <c r="C15" s="6" t="s">
        <v>122</v>
      </c>
      <c r="D15" s="31" t="s">
        <v>34</v>
      </c>
      <c r="E15" s="64">
        <v>180</v>
      </c>
      <c r="F15" s="32"/>
      <c r="G15" s="3">
        <f t="shared" si="0"/>
        <v>0</v>
      </c>
    </row>
    <row r="16" spans="1:7" s="1" customFormat="1" ht="24.75" customHeight="1">
      <c r="A16" s="29" t="s">
        <v>80</v>
      </c>
      <c r="B16" s="30" t="s">
        <v>27</v>
      </c>
      <c r="C16" s="6" t="s">
        <v>123</v>
      </c>
      <c r="D16" s="31" t="s">
        <v>34</v>
      </c>
      <c r="E16" s="64">
        <v>9</v>
      </c>
      <c r="F16" s="32"/>
      <c r="G16" s="3">
        <f t="shared" si="0"/>
        <v>0</v>
      </c>
    </row>
    <row r="17" spans="1:7" s="1" customFormat="1" ht="19.5" customHeight="1">
      <c r="A17" s="29" t="s">
        <v>81</v>
      </c>
      <c r="B17" s="30" t="s">
        <v>31</v>
      </c>
      <c r="C17" s="6" t="s">
        <v>124</v>
      </c>
      <c r="D17" s="31" t="s">
        <v>9</v>
      </c>
      <c r="E17" s="64">
        <v>1</v>
      </c>
      <c r="F17" s="32"/>
      <c r="G17" s="3">
        <f t="shared" si="0"/>
        <v>0</v>
      </c>
    </row>
    <row r="18" spans="1:7" s="1" customFormat="1" ht="25.5" customHeight="1">
      <c r="A18" s="29" t="s">
        <v>82</v>
      </c>
      <c r="B18" s="30" t="s">
        <v>27</v>
      </c>
      <c r="C18" s="6" t="s">
        <v>125</v>
      </c>
      <c r="D18" s="31" t="s">
        <v>14</v>
      </c>
      <c r="E18" s="64">
        <v>43.602</v>
      </c>
      <c r="F18" s="32"/>
      <c r="G18" s="3">
        <f t="shared" si="0"/>
        <v>0</v>
      </c>
    </row>
    <row r="19" spans="1:7" s="1" customFormat="1" ht="25.5" customHeight="1">
      <c r="A19" s="29" t="s">
        <v>83</v>
      </c>
      <c r="B19" s="30" t="s">
        <v>126</v>
      </c>
      <c r="C19" s="6" t="s">
        <v>127</v>
      </c>
      <c r="D19" s="31" t="s">
        <v>14</v>
      </c>
      <c r="E19" s="64">
        <v>43.602</v>
      </c>
      <c r="F19" s="32"/>
      <c r="G19" s="3">
        <f t="shared" si="0"/>
        <v>0</v>
      </c>
    </row>
    <row r="20" spans="1:7" s="1" customFormat="1" ht="19.5" customHeight="1">
      <c r="A20" s="29" t="s">
        <v>113</v>
      </c>
      <c r="B20" s="30" t="s">
        <v>126</v>
      </c>
      <c r="C20" s="6" t="s">
        <v>128</v>
      </c>
      <c r="D20" s="31" t="s">
        <v>38</v>
      </c>
      <c r="E20" s="64">
        <v>195</v>
      </c>
      <c r="F20" s="32"/>
      <c r="G20" s="3">
        <f t="shared" si="0"/>
        <v>0</v>
      </c>
    </row>
    <row r="21" spans="1:7" s="1" customFormat="1" ht="19.5" customHeight="1" thickBot="1">
      <c r="A21" s="98" t="s">
        <v>7</v>
      </c>
      <c r="B21" s="99"/>
      <c r="C21" s="99"/>
      <c r="D21" s="99"/>
      <c r="E21" s="99"/>
      <c r="F21" s="100"/>
      <c r="G21" s="10">
        <f>SUM(G7:G20)</f>
        <v>0</v>
      </c>
    </row>
    <row r="22" spans="1:7" s="1" customFormat="1" ht="19.5" customHeight="1">
      <c r="A22" s="57">
        <v>2</v>
      </c>
      <c r="B22" s="58"/>
      <c r="C22" s="59" t="s">
        <v>129</v>
      </c>
      <c r="D22" s="60"/>
      <c r="E22" s="61"/>
      <c r="F22" s="62"/>
      <c r="G22" s="63"/>
    </row>
    <row r="23" spans="1:7" s="1" customFormat="1" ht="19.5" customHeight="1">
      <c r="A23" s="65" t="s">
        <v>61</v>
      </c>
      <c r="B23" s="12"/>
      <c r="C23" s="66" t="s">
        <v>130</v>
      </c>
      <c r="D23" s="4"/>
      <c r="E23" s="67"/>
      <c r="F23" s="68"/>
      <c r="G23" s="69"/>
    </row>
    <row r="24" spans="1:7" s="1" customFormat="1" ht="27" customHeight="1">
      <c r="A24" s="29" t="s">
        <v>63</v>
      </c>
      <c r="B24" s="30" t="s">
        <v>25</v>
      </c>
      <c r="C24" s="6" t="s">
        <v>131</v>
      </c>
      <c r="D24" s="31" t="s">
        <v>34</v>
      </c>
      <c r="E24" s="64">
        <v>140</v>
      </c>
      <c r="F24" s="32"/>
      <c r="G24" s="3">
        <f>ROUND(E24*F24,2)</f>
        <v>0</v>
      </c>
    </row>
    <row r="25" spans="1:7" s="1" customFormat="1" ht="25.5" customHeight="1">
      <c r="A25" s="29" t="s">
        <v>64</v>
      </c>
      <c r="B25" s="30" t="s">
        <v>25</v>
      </c>
      <c r="C25" s="6" t="s">
        <v>132</v>
      </c>
      <c r="D25" s="31" t="s">
        <v>14</v>
      </c>
      <c r="E25" s="64">
        <v>127.8</v>
      </c>
      <c r="F25" s="32"/>
      <c r="G25" s="3">
        <f aca="true" t="shared" si="1" ref="G25:G30">ROUND(E25*F25,2)</f>
        <v>0</v>
      </c>
    </row>
    <row r="26" spans="1:7" s="1" customFormat="1" ht="25.5" customHeight="1">
      <c r="A26" s="29" t="s">
        <v>65</v>
      </c>
      <c r="B26" s="30" t="s">
        <v>25</v>
      </c>
      <c r="C26" s="6" t="s">
        <v>127</v>
      </c>
      <c r="D26" s="31" t="s">
        <v>14</v>
      </c>
      <c r="E26" s="64">
        <v>127.8</v>
      </c>
      <c r="F26" s="32"/>
      <c r="G26" s="3">
        <f t="shared" si="1"/>
        <v>0</v>
      </c>
    </row>
    <row r="27" spans="1:7" s="1" customFormat="1" ht="25.5" customHeight="1">
      <c r="A27" s="29" t="s">
        <v>66</v>
      </c>
      <c r="B27" s="30" t="s">
        <v>40</v>
      </c>
      <c r="C27" s="6" t="s">
        <v>133</v>
      </c>
      <c r="D27" s="31" t="s">
        <v>34</v>
      </c>
      <c r="E27" s="64">
        <v>353</v>
      </c>
      <c r="F27" s="32"/>
      <c r="G27" s="3">
        <f t="shared" si="1"/>
        <v>0</v>
      </c>
    </row>
    <row r="28" spans="1:7" s="1" customFormat="1" ht="19.5" customHeight="1">
      <c r="A28" s="29" t="s">
        <v>67</v>
      </c>
      <c r="B28" s="30" t="s">
        <v>33</v>
      </c>
      <c r="C28" s="6" t="s">
        <v>134</v>
      </c>
      <c r="D28" s="31" t="s">
        <v>14</v>
      </c>
      <c r="E28" s="64">
        <v>105.9</v>
      </c>
      <c r="F28" s="32"/>
      <c r="G28" s="3">
        <f t="shared" si="1"/>
        <v>0</v>
      </c>
    </row>
    <row r="29" spans="1:7" s="1" customFormat="1" ht="19.5" customHeight="1">
      <c r="A29" s="29" t="s">
        <v>68</v>
      </c>
      <c r="B29" s="30" t="s">
        <v>33</v>
      </c>
      <c r="C29" s="6" t="s">
        <v>135</v>
      </c>
      <c r="D29" s="31" t="s">
        <v>14</v>
      </c>
      <c r="E29" s="64">
        <v>52.95</v>
      </c>
      <c r="F29" s="32"/>
      <c r="G29" s="3">
        <f t="shared" si="1"/>
        <v>0</v>
      </c>
    </row>
    <row r="30" spans="1:7" s="1" customFormat="1" ht="19.5" customHeight="1">
      <c r="A30" s="29" t="s">
        <v>69</v>
      </c>
      <c r="B30" s="30" t="s">
        <v>33</v>
      </c>
      <c r="C30" s="6" t="s">
        <v>136</v>
      </c>
      <c r="D30" s="31" t="s">
        <v>34</v>
      </c>
      <c r="E30" s="64">
        <v>353</v>
      </c>
      <c r="F30" s="32"/>
      <c r="G30" s="3">
        <f t="shared" si="1"/>
        <v>0</v>
      </c>
    </row>
    <row r="31" spans="1:7" s="1" customFormat="1" ht="19.5" customHeight="1">
      <c r="A31" s="29" t="s">
        <v>70</v>
      </c>
      <c r="B31" s="30" t="s">
        <v>33</v>
      </c>
      <c r="C31" s="6" t="s">
        <v>137</v>
      </c>
      <c r="D31" s="31" t="s">
        <v>34</v>
      </c>
      <c r="E31" s="64">
        <v>353</v>
      </c>
      <c r="F31" s="32"/>
      <c r="G31" s="3">
        <f>ROUND(E31*F31,2)</f>
        <v>0</v>
      </c>
    </row>
    <row r="32" spans="1:7" s="1" customFormat="1" ht="19.5" customHeight="1">
      <c r="A32" s="65" t="s">
        <v>62</v>
      </c>
      <c r="B32" s="12"/>
      <c r="C32" s="66" t="s">
        <v>138</v>
      </c>
      <c r="D32" s="4"/>
      <c r="E32" s="67"/>
      <c r="F32" s="68"/>
      <c r="G32" s="5"/>
    </row>
    <row r="33" spans="1:7" s="1" customFormat="1" ht="24.75" customHeight="1">
      <c r="A33" s="29" t="s">
        <v>71</v>
      </c>
      <c r="B33" s="30" t="s">
        <v>27</v>
      </c>
      <c r="C33" s="6" t="s">
        <v>139</v>
      </c>
      <c r="D33" s="31" t="s">
        <v>34</v>
      </c>
      <c r="E33" s="64">
        <v>353</v>
      </c>
      <c r="F33" s="32"/>
      <c r="G33" s="3">
        <f aca="true" t="shared" si="2" ref="G33:G38">ROUND(E33*F33,2)</f>
        <v>0</v>
      </c>
    </row>
    <row r="34" spans="1:7" s="1" customFormat="1" ht="25.5" customHeight="1">
      <c r="A34" s="29" t="s">
        <v>72</v>
      </c>
      <c r="B34" s="30" t="s">
        <v>27</v>
      </c>
      <c r="C34" s="6" t="s">
        <v>140</v>
      </c>
      <c r="D34" s="31" t="s">
        <v>14</v>
      </c>
      <c r="E34" s="64">
        <v>52.95</v>
      </c>
      <c r="F34" s="32"/>
      <c r="G34" s="3">
        <f t="shared" si="2"/>
        <v>0</v>
      </c>
    </row>
    <row r="35" spans="1:7" s="1" customFormat="1" ht="19.5" customHeight="1">
      <c r="A35" s="29" t="s">
        <v>73</v>
      </c>
      <c r="B35" s="30" t="s">
        <v>25</v>
      </c>
      <c r="C35" s="6" t="s">
        <v>141</v>
      </c>
      <c r="D35" s="31" t="s">
        <v>14</v>
      </c>
      <c r="E35" s="64">
        <v>10.59</v>
      </c>
      <c r="F35" s="32"/>
      <c r="G35" s="3">
        <f t="shared" si="2"/>
        <v>0</v>
      </c>
    </row>
    <row r="36" spans="1:7" s="1" customFormat="1" ht="19.5" customHeight="1">
      <c r="A36" s="29" t="s">
        <v>74</v>
      </c>
      <c r="B36" s="30" t="s">
        <v>25</v>
      </c>
      <c r="C36" s="6" t="s">
        <v>142</v>
      </c>
      <c r="D36" s="31" t="s">
        <v>14</v>
      </c>
      <c r="E36" s="64">
        <v>28.24</v>
      </c>
      <c r="F36" s="32"/>
      <c r="G36" s="3">
        <f t="shared" si="2"/>
        <v>0</v>
      </c>
    </row>
    <row r="37" spans="1:7" s="1" customFormat="1" ht="19.5" customHeight="1">
      <c r="A37" s="29" t="s">
        <v>75</v>
      </c>
      <c r="B37" s="30" t="s">
        <v>143</v>
      </c>
      <c r="C37" s="6" t="s">
        <v>144</v>
      </c>
      <c r="D37" s="31" t="s">
        <v>34</v>
      </c>
      <c r="E37" s="64">
        <v>353</v>
      </c>
      <c r="F37" s="32"/>
      <c r="G37" s="3">
        <f t="shared" si="2"/>
        <v>0</v>
      </c>
    </row>
    <row r="38" spans="1:7" s="1" customFormat="1" ht="19.5" customHeight="1">
      <c r="A38" s="29" t="s">
        <v>76</v>
      </c>
      <c r="B38" s="30" t="s">
        <v>143</v>
      </c>
      <c r="C38" s="6" t="s">
        <v>145</v>
      </c>
      <c r="D38" s="31" t="s">
        <v>34</v>
      </c>
      <c r="E38" s="64">
        <v>353</v>
      </c>
      <c r="F38" s="32"/>
      <c r="G38" s="3">
        <f t="shared" si="2"/>
        <v>0</v>
      </c>
    </row>
    <row r="39" spans="1:7" s="1" customFormat="1" ht="19.5" customHeight="1" thickBot="1">
      <c r="A39" s="98" t="s">
        <v>7</v>
      </c>
      <c r="B39" s="99"/>
      <c r="C39" s="99"/>
      <c r="D39" s="99"/>
      <c r="E39" s="99"/>
      <c r="F39" s="100"/>
      <c r="G39" s="10">
        <f>SUM(G24:G38)</f>
        <v>0</v>
      </c>
    </row>
    <row r="40" spans="1:7" s="1" customFormat="1" ht="19.5" customHeight="1">
      <c r="A40" s="57">
        <v>3</v>
      </c>
      <c r="B40" s="58"/>
      <c r="C40" s="59" t="s">
        <v>146</v>
      </c>
      <c r="D40" s="60"/>
      <c r="E40" s="61"/>
      <c r="F40" s="62"/>
      <c r="G40" s="70"/>
    </row>
    <row r="41" spans="1:7" s="1" customFormat="1" ht="38.25" customHeight="1">
      <c r="A41" s="29" t="s">
        <v>147</v>
      </c>
      <c r="B41" s="30" t="s">
        <v>32</v>
      </c>
      <c r="C41" s="6" t="s">
        <v>148</v>
      </c>
      <c r="D41" s="31" t="s">
        <v>14</v>
      </c>
      <c r="E41" s="64">
        <v>235.2</v>
      </c>
      <c r="F41" s="32"/>
      <c r="G41" s="3">
        <f aca="true" t="shared" si="3" ref="G41:G62">ROUND(E41*F41,2)</f>
        <v>0</v>
      </c>
    </row>
    <row r="42" spans="1:7" s="1" customFormat="1" ht="25.5" customHeight="1">
      <c r="A42" s="29" t="s">
        <v>149</v>
      </c>
      <c r="B42" s="30" t="s">
        <v>32</v>
      </c>
      <c r="C42" s="6" t="s">
        <v>150</v>
      </c>
      <c r="D42" s="31" t="s">
        <v>14</v>
      </c>
      <c r="E42" s="64">
        <v>100.8</v>
      </c>
      <c r="F42" s="32"/>
      <c r="G42" s="3">
        <f t="shared" si="3"/>
        <v>0</v>
      </c>
    </row>
    <row r="43" spans="1:7" s="1" customFormat="1" ht="27" customHeight="1">
      <c r="A43" s="29" t="s">
        <v>151</v>
      </c>
      <c r="B43" s="30" t="s">
        <v>126</v>
      </c>
      <c r="C43" s="6" t="s">
        <v>152</v>
      </c>
      <c r="D43" s="31" t="s">
        <v>14</v>
      </c>
      <c r="E43" s="64">
        <v>235.2</v>
      </c>
      <c r="F43" s="32"/>
      <c r="G43" s="3">
        <f t="shared" si="3"/>
        <v>0</v>
      </c>
    </row>
    <row r="44" spans="1:7" s="1" customFormat="1" ht="26.25" customHeight="1">
      <c r="A44" s="29" t="s">
        <v>153</v>
      </c>
      <c r="B44" s="30" t="s">
        <v>32</v>
      </c>
      <c r="C44" s="6" t="s">
        <v>154</v>
      </c>
      <c r="D44" s="31" t="s">
        <v>13</v>
      </c>
      <c r="E44" s="64">
        <v>59.2</v>
      </c>
      <c r="F44" s="32"/>
      <c r="G44" s="3">
        <f t="shared" si="3"/>
        <v>0</v>
      </c>
    </row>
    <row r="45" spans="1:7" s="1" customFormat="1" ht="19.5" customHeight="1">
      <c r="A45" s="29" t="s">
        <v>155</v>
      </c>
      <c r="B45" s="30" t="s">
        <v>35</v>
      </c>
      <c r="C45" s="6" t="s">
        <v>156</v>
      </c>
      <c r="D45" s="31" t="s">
        <v>34</v>
      </c>
      <c r="E45" s="64">
        <v>112.67</v>
      </c>
      <c r="F45" s="32"/>
      <c r="G45" s="3">
        <f t="shared" si="3"/>
        <v>0</v>
      </c>
    </row>
    <row r="46" spans="1:7" s="1" customFormat="1" ht="19.5" customHeight="1">
      <c r="A46" s="29" t="s">
        <v>84</v>
      </c>
      <c r="B46" s="30" t="s">
        <v>35</v>
      </c>
      <c r="C46" s="6" t="s">
        <v>157</v>
      </c>
      <c r="D46" s="31" t="s">
        <v>11</v>
      </c>
      <c r="E46" s="64">
        <v>0.95</v>
      </c>
      <c r="F46" s="32"/>
      <c r="G46" s="3">
        <f t="shared" si="3"/>
        <v>0</v>
      </c>
    </row>
    <row r="47" spans="1:7" s="1" customFormat="1" ht="19.5" customHeight="1">
      <c r="A47" s="29" t="s">
        <v>85</v>
      </c>
      <c r="B47" s="30" t="s">
        <v>35</v>
      </c>
      <c r="C47" s="6" t="s">
        <v>158</v>
      </c>
      <c r="D47" s="31" t="s">
        <v>14</v>
      </c>
      <c r="E47" s="64">
        <v>24.906</v>
      </c>
      <c r="F47" s="32"/>
      <c r="G47" s="3">
        <f t="shared" si="3"/>
        <v>0</v>
      </c>
    </row>
    <row r="48" spans="1:7" s="1" customFormat="1" ht="19.5" customHeight="1">
      <c r="A48" s="29" t="s">
        <v>86</v>
      </c>
      <c r="B48" s="30" t="s">
        <v>35</v>
      </c>
      <c r="C48" s="6" t="s">
        <v>159</v>
      </c>
      <c r="D48" s="31" t="s">
        <v>34</v>
      </c>
      <c r="E48" s="64">
        <v>56.335</v>
      </c>
      <c r="F48" s="32"/>
      <c r="G48" s="3">
        <f t="shared" si="3"/>
        <v>0</v>
      </c>
    </row>
    <row r="49" spans="1:7" s="1" customFormat="1" ht="19.5" customHeight="1">
      <c r="A49" s="29" t="s">
        <v>87</v>
      </c>
      <c r="B49" s="30" t="s">
        <v>37</v>
      </c>
      <c r="C49" s="6" t="s">
        <v>160</v>
      </c>
      <c r="D49" s="31" t="s">
        <v>8</v>
      </c>
      <c r="E49" s="64">
        <v>50</v>
      </c>
      <c r="F49" s="32"/>
      <c r="G49" s="3">
        <f t="shared" si="3"/>
        <v>0</v>
      </c>
    </row>
    <row r="50" spans="1:7" s="1" customFormat="1" ht="19.5" customHeight="1">
      <c r="A50" s="29" t="s">
        <v>88</v>
      </c>
      <c r="B50" s="30" t="s">
        <v>43</v>
      </c>
      <c r="C50" s="6" t="s">
        <v>161</v>
      </c>
      <c r="D50" s="31" t="s">
        <v>13</v>
      </c>
      <c r="E50" s="64">
        <v>59.2</v>
      </c>
      <c r="F50" s="32"/>
      <c r="G50" s="3">
        <f t="shared" si="3"/>
        <v>0</v>
      </c>
    </row>
    <row r="51" spans="1:7" s="1" customFormat="1" ht="19.5" customHeight="1">
      <c r="A51" s="29" t="s">
        <v>89</v>
      </c>
      <c r="B51" s="30" t="s">
        <v>43</v>
      </c>
      <c r="C51" s="6" t="s">
        <v>162</v>
      </c>
      <c r="D51" s="31" t="s">
        <v>8</v>
      </c>
      <c r="E51" s="64">
        <v>4</v>
      </c>
      <c r="F51" s="32"/>
      <c r="G51" s="3">
        <f t="shared" si="3"/>
        <v>0</v>
      </c>
    </row>
    <row r="52" spans="1:7" s="1" customFormat="1" ht="19.5" customHeight="1">
      <c r="A52" s="29" t="s">
        <v>90</v>
      </c>
      <c r="B52" s="30" t="s">
        <v>35</v>
      </c>
      <c r="C52" s="6" t="s">
        <v>163</v>
      </c>
      <c r="D52" s="31" t="s">
        <v>34</v>
      </c>
      <c r="E52" s="64">
        <v>2.1</v>
      </c>
      <c r="F52" s="32"/>
      <c r="G52" s="3">
        <f t="shared" si="3"/>
        <v>0</v>
      </c>
    </row>
    <row r="53" spans="1:7" s="1" customFormat="1" ht="19.5" customHeight="1">
      <c r="A53" s="29" t="s">
        <v>91</v>
      </c>
      <c r="B53" s="30" t="s">
        <v>35</v>
      </c>
      <c r="C53" s="6" t="s">
        <v>164</v>
      </c>
      <c r="D53" s="31" t="s">
        <v>13</v>
      </c>
      <c r="E53" s="64">
        <v>13</v>
      </c>
      <c r="F53" s="32"/>
      <c r="G53" s="3">
        <f t="shared" si="3"/>
        <v>0</v>
      </c>
    </row>
    <row r="54" spans="1:7" s="1" customFormat="1" ht="19.5" customHeight="1">
      <c r="A54" s="29" t="s">
        <v>92</v>
      </c>
      <c r="B54" s="30" t="s">
        <v>25</v>
      </c>
      <c r="C54" s="6" t="s">
        <v>165</v>
      </c>
      <c r="D54" s="31" t="s">
        <v>14</v>
      </c>
      <c r="E54" s="64">
        <v>91.84</v>
      </c>
      <c r="F54" s="32"/>
      <c r="G54" s="3">
        <f t="shared" si="3"/>
        <v>0</v>
      </c>
    </row>
    <row r="55" spans="1:7" s="1" customFormat="1" ht="27" customHeight="1">
      <c r="A55" s="29" t="s">
        <v>93</v>
      </c>
      <c r="B55" s="30" t="s">
        <v>39</v>
      </c>
      <c r="C55" s="6" t="s">
        <v>166</v>
      </c>
      <c r="D55" s="31" t="s">
        <v>34</v>
      </c>
      <c r="E55" s="64">
        <v>217.77</v>
      </c>
      <c r="F55" s="32"/>
      <c r="G55" s="3">
        <f t="shared" si="3"/>
        <v>0</v>
      </c>
    </row>
    <row r="56" spans="1:7" s="1" customFormat="1" ht="19.5" customHeight="1">
      <c r="A56" s="29" t="s">
        <v>94</v>
      </c>
      <c r="B56" s="30" t="s">
        <v>25</v>
      </c>
      <c r="C56" s="6" t="s">
        <v>167</v>
      </c>
      <c r="D56" s="31" t="s">
        <v>14</v>
      </c>
      <c r="E56" s="64">
        <v>56.364</v>
      </c>
      <c r="F56" s="32"/>
      <c r="G56" s="3">
        <f t="shared" si="3"/>
        <v>0</v>
      </c>
    </row>
    <row r="57" spans="1:7" s="1" customFormat="1" ht="19.5" customHeight="1">
      <c r="A57" s="29" t="s">
        <v>95</v>
      </c>
      <c r="B57" s="30" t="s">
        <v>35</v>
      </c>
      <c r="C57" s="6" t="s">
        <v>168</v>
      </c>
      <c r="D57" s="31" t="s">
        <v>8</v>
      </c>
      <c r="E57" s="64">
        <v>6</v>
      </c>
      <c r="F57" s="32"/>
      <c r="G57" s="3">
        <f t="shared" si="3"/>
        <v>0</v>
      </c>
    </row>
    <row r="58" spans="1:7" s="1" customFormat="1" ht="19.5" customHeight="1">
      <c r="A58" s="29" t="s">
        <v>96</v>
      </c>
      <c r="B58" s="30" t="s">
        <v>35</v>
      </c>
      <c r="C58" s="6" t="s">
        <v>169</v>
      </c>
      <c r="D58" s="31" t="s">
        <v>41</v>
      </c>
      <c r="E58" s="64">
        <v>24</v>
      </c>
      <c r="F58" s="32"/>
      <c r="G58" s="3">
        <f t="shared" si="3"/>
        <v>0</v>
      </c>
    </row>
    <row r="59" spans="1:7" s="1" customFormat="1" ht="19.5" customHeight="1">
      <c r="A59" s="29" t="s">
        <v>97</v>
      </c>
      <c r="B59" s="30" t="s">
        <v>35</v>
      </c>
      <c r="C59" s="6" t="s">
        <v>170</v>
      </c>
      <c r="D59" s="31" t="s">
        <v>8</v>
      </c>
      <c r="E59" s="64">
        <v>24</v>
      </c>
      <c r="F59" s="32"/>
      <c r="G59" s="3">
        <f t="shared" si="3"/>
        <v>0</v>
      </c>
    </row>
    <row r="60" spans="1:7" s="1" customFormat="1" ht="19.5" customHeight="1">
      <c r="A60" s="29" t="s">
        <v>98</v>
      </c>
      <c r="B60" s="30" t="s">
        <v>35</v>
      </c>
      <c r="C60" s="6" t="s">
        <v>171</v>
      </c>
      <c r="D60" s="31" t="s">
        <v>8</v>
      </c>
      <c r="E60" s="64">
        <v>6</v>
      </c>
      <c r="F60" s="32"/>
      <c r="G60" s="3">
        <f t="shared" si="3"/>
        <v>0</v>
      </c>
    </row>
    <row r="61" spans="1:7" s="1" customFormat="1" ht="19.5" customHeight="1">
      <c r="A61" s="29" t="s">
        <v>99</v>
      </c>
      <c r="B61" s="30" t="s">
        <v>35</v>
      </c>
      <c r="C61" s="6" t="s">
        <v>172</v>
      </c>
      <c r="D61" s="31" t="s">
        <v>8</v>
      </c>
      <c r="E61" s="64">
        <v>2</v>
      </c>
      <c r="F61" s="32"/>
      <c r="G61" s="3">
        <f t="shared" si="3"/>
        <v>0</v>
      </c>
    </row>
    <row r="62" spans="1:7" s="1" customFormat="1" ht="19.5" customHeight="1">
      <c r="A62" s="29" t="s">
        <v>100</v>
      </c>
      <c r="B62" s="30" t="s">
        <v>37</v>
      </c>
      <c r="C62" s="6" t="s">
        <v>173</v>
      </c>
      <c r="D62" s="31" t="s">
        <v>38</v>
      </c>
      <c r="E62" s="64">
        <v>122.24</v>
      </c>
      <c r="F62" s="32"/>
      <c r="G62" s="3">
        <f t="shared" si="3"/>
        <v>0</v>
      </c>
    </row>
    <row r="63" spans="1:7" s="1" customFormat="1" ht="19.5" customHeight="1" thickBot="1">
      <c r="A63" s="113" t="s">
        <v>7</v>
      </c>
      <c r="B63" s="114"/>
      <c r="C63" s="114"/>
      <c r="D63" s="114"/>
      <c r="E63" s="114"/>
      <c r="F63" s="71"/>
      <c r="G63" s="10">
        <f>SUM(G41:G62)</f>
        <v>0</v>
      </c>
    </row>
    <row r="64" spans="1:7" s="1" customFormat="1" ht="19.5" customHeight="1">
      <c r="A64" s="57">
        <v>4</v>
      </c>
      <c r="B64" s="58"/>
      <c r="C64" s="59" t="s">
        <v>174</v>
      </c>
      <c r="D64" s="60"/>
      <c r="E64" s="61"/>
      <c r="F64" s="62"/>
      <c r="G64" s="70"/>
    </row>
    <row r="65" spans="1:7" s="1" customFormat="1" ht="19.5" customHeight="1">
      <c r="A65" s="29" t="s">
        <v>175</v>
      </c>
      <c r="B65" s="30" t="s">
        <v>35</v>
      </c>
      <c r="C65" s="6" t="s">
        <v>163</v>
      </c>
      <c r="D65" s="31" t="s">
        <v>34</v>
      </c>
      <c r="E65" s="64">
        <v>1.8</v>
      </c>
      <c r="F65" s="32"/>
      <c r="G65" s="3">
        <f aca="true" t="shared" si="4" ref="G65:G72">ROUND(E65*F65,2)</f>
        <v>0</v>
      </c>
    </row>
    <row r="66" spans="1:7" s="1" customFormat="1" ht="19.5" customHeight="1">
      <c r="A66" s="29" t="s">
        <v>101</v>
      </c>
      <c r="B66" s="30" t="s">
        <v>35</v>
      </c>
      <c r="C66" s="6" t="s">
        <v>164</v>
      </c>
      <c r="D66" s="31" t="s">
        <v>13</v>
      </c>
      <c r="E66" s="64">
        <v>4.2</v>
      </c>
      <c r="F66" s="32"/>
      <c r="G66" s="3">
        <f t="shared" si="4"/>
        <v>0</v>
      </c>
    </row>
    <row r="67" spans="1:7" s="1" customFormat="1" ht="19.5" customHeight="1">
      <c r="A67" s="29" t="s">
        <v>102</v>
      </c>
      <c r="B67" s="30" t="s">
        <v>35</v>
      </c>
      <c r="C67" s="6" t="s">
        <v>176</v>
      </c>
      <c r="D67" s="31" t="s">
        <v>14</v>
      </c>
      <c r="E67" s="64">
        <v>0.9</v>
      </c>
      <c r="F67" s="32"/>
      <c r="G67" s="3">
        <f t="shared" si="4"/>
        <v>0</v>
      </c>
    </row>
    <row r="68" spans="1:7" s="1" customFormat="1" ht="19.5" customHeight="1">
      <c r="A68" s="29" t="s">
        <v>103</v>
      </c>
      <c r="B68" s="30" t="s">
        <v>35</v>
      </c>
      <c r="C68" s="6" t="s">
        <v>177</v>
      </c>
      <c r="D68" s="31" t="s">
        <v>11</v>
      </c>
      <c r="E68" s="64">
        <v>0.883</v>
      </c>
      <c r="F68" s="32"/>
      <c r="G68" s="3">
        <f t="shared" si="4"/>
        <v>0</v>
      </c>
    </row>
    <row r="69" spans="1:7" s="1" customFormat="1" ht="19.5" customHeight="1">
      <c r="A69" s="29" t="s">
        <v>104</v>
      </c>
      <c r="B69" s="30" t="s">
        <v>35</v>
      </c>
      <c r="C69" s="6" t="s">
        <v>178</v>
      </c>
      <c r="D69" s="31" t="s">
        <v>14</v>
      </c>
      <c r="E69" s="64">
        <v>11.7</v>
      </c>
      <c r="F69" s="32"/>
      <c r="G69" s="3">
        <f t="shared" si="4"/>
        <v>0</v>
      </c>
    </row>
    <row r="70" spans="1:7" s="1" customFormat="1" ht="19.5" customHeight="1">
      <c r="A70" s="29" t="s">
        <v>105</v>
      </c>
      <c r="B70" s="30" t="s">
        <v>35</v>
      </c>
      <c r="C70" s="6" t="s">
        <v>179</v>
      </c>
      <c r="D70" s="31" t="s">
        <v>8</v>
      </c>
      <c r="E70" s="64">
        <v>8</v>
      </c>
      <c r="F70" s="32"/>
      <c r="G70" s="3">
        <f t="shared" si="4"/>
        <v>0</v>
      </c>
    </row>
    <row r="71" spans="1:7" s="1" customFormat="1" ht="19.5" customHeight="1">
      <c r="A71" s="29" t="s">
        <v>106</v>
      </c>
      <c r="B71" s="30" t="s">
        <v>35</v>
      </c>
      <c r="C71" s="6" t="s">
        <v>180</v>
      </c>
      <c r="D71" s="31" t="s">
        <v>38</v>
      </c>
      <c r="E71" s="64">
        <v>58</v>
      </c>
      <c r="F71" s="32"/>
      <c r="G71" s="3">
        <f t="shared" si="4"/>
        <v>0</v>
      </c>
    </row>
    <row r="72" spans="1:7" s="1" customFormat="1" ht="27.75" customHeight="1">
      <c r="A72" s="29" t="s">
        <v>107</v>
      </c>
      <c r="B72" s="30" t="s">
        <v>37</v>
      </c>
      <c r="C72" s="6" t="s">
        <v>181</v>
      </c>
      <c r="D72" s="31" t="s">
        <v>9</v>
      </c>
      <c r="E72" s="64">
        <v>1</v>
      </c>
      <c r="F72" s="32"/>
      <c r="G72" s="3">
        <f t="shared" si="4"/>
        <v>0</v>
      </c>
    </row>
    <row r="73" spans="1:7" s="1" customFormat="1" ht="19.5" customHeight="1" thickBot="1">
      <c r="A73" s="98" t="s">
        <v>7</v>
      </c>
      <c r="B73" s="99"/>
      <c r="C73" s="99"/>
      <c r="D73" s="99"/>
      <c r="E73" s="99"/>
      <c r="F73" s="100"/>
      <c r="G73" s="10">
        <f>SUM(G65:G72)</f>
        <v>0</v>
      </c>
    </row>
    <row r="74" spans="1:7" s="1" customFormat="1" ht="19.5" customHeight="1">
      <c r="A74" s="57">
        <v>5</v>
      </c>
      <c r="B74" s="58"/>
      <c r="C74" s="59" t="s">
        <v>182</v>
      </c>
      <c r="D74" s="60"/>
      <c r="E74" s="61"/>
      <c r="F74" s="62"/>
      <c r="G74" s="70"/>
    </row>
    <row r="75" spans="1:7" s="1" customFormat="1" ht="19.5" customHeight="1">
      <c r="A75" s="29" t="s">
        <v>183</v>
      </c>
      <c r="B75" s="30" t="s">
        <v>36</v>
      </c>
      <c r="C75" s="6" t="s">
        <v>184</v>
      </c>
      <c r="D75" s="31" t="s">
        <v>14</v>
      </c>
      <c r="E75" s="64">
        <v>78.4</v>
      </c>
      <c r="F75" s="32"/>
      <c r="G75" s="3">
        <f>ROUND(E75*F75,2)</f>
        <v>0</v>
      </c>
    </row>
    <row r="76" spans="1:7" s="1" customFormat="1" ht="19.5" customHeight="1">
      <c r="A76" s="29" t="s">
        <v>185</v>
      </c>
      <c r="B76" s="30" t="s">
        <v>25</v>
      </c>
      <c r="C76" s="6" t="s">
        <v>186</v>
      </c>
      <c r="D76" s="31" t="s">
        <v>14</v>
      </c>
      <c r="E76" s="64">
        <v>78.4</v>
      </c>
      <c r="F76" s="32"/>
      <c r="G76" s="3">
        <f aca="true" t="shared" si="5" ref="G76:G139">ROUND(E76*F76,2)</f>
        <v>0</v>
      </c>
    </row>
    <row r="77" spans="1:7" s="1" customFormat="1" ht="19.5" customHeight="1">
      <c r="A77" s="29" t="s">
        <v>187</v>
      </c>
      <c r="B77" s="30" t="s">
        <v>126</v>
      </c>
      <c r="C77" s="6" t="s">
        <v>188</v>
      </c>
      <c r="D77" s="31" t="s">
        <v>14</v>
      </c>
      <c r="E77" s="64">
        <v>1</v>
      </c>
      <c r="F77" s="32"/>
      <c r="G77" s="3">
        <f t="shared" si="5"/>
        <v>0</v>
      </c>
    </row>
    <row r="78" spans="1:7" s="1" customFormat="1" ht="19.5" customHeight="1" thickBot="1">
      <c r="A78" s="98" t="s">
        <v>7</v>
      </c>
      <c r="B78" s="99"/>
      <c r="C78" s="99"/>
      <c r="D78" s="99"/>
      <c r="E78" s="99"/>
      <c r="F78" s="100"/>
      <c r="G78" s="10">
        <f>SUM(G75:G77)</f>
        <v>0</v>
      </c>
    </row>
    <row r="79" spans="1:7" s="1" customFormat="1" ht="19.5" customHeight="1">
      <c r="A79" s="57">
        <v>6</v>
      </c>
      <c r="B79" s="58"/>
      <c r="C79" s="59" t="s">
        <v>189</v>
      </c>
      <c r="D79" s="60"/>
      <c r="E79" s="61"/>
      <c r="F79" s="62"/>
      <c r="G79" s="70"/>
    </row>
    <row r="80" spans="1:7" s="1" customFormat="1" ht="19.5" customHeight="1">
      <c r="A80" s="29" t="s">
        <v>190</v>
      </c>
      <c r="B80" s="30" t="s">
        <v>191</v>
      </c>
      <c r="C80" s="6" t="s">
        <v>192</v>
      </c>
      <c r="D80" s="31" t="s">
        <v>9</v>
      </c>
      <c r="E80" s="64">
        <v>1</v>
      </c>
      <c r="F80" s="32"/>
      <c r="G80" s="3">
        <f t="shared" si="5"/>
        <v>0</v>
      </c>
    </row>
    <row r="81" spans="1:7" s="1" customFormat="1" ht="19.5" customHeight="1">
      <c r="A81" s="29" t="s">
        <v>193</v>
      </c>
      <c r="B81" s="30" t="s">
        <v>37</v>
      </c>
      <c r="C81" s="6" t="s">
        <v>194</v>
      </c>
      <c r="D81" s="31" t="s">
        <v>38</v>
      </c>
      <c r="E81" s="64">
        <v>7219.05</v>
      </c>
      <c r="F81" s="32"/>
      <c r="G81" s="3">
        <f t="shared" si="5"/>
        <v>0</v>
      </c>
    </row>
    <row r="82" spans="1:7" s="1" customFormat="1" ht="27" customHeight="1">
      <c r="A82" s="29" t="s">
        <v>195</v>
      </c>
      <c r="B82" s="30" t="s">
        <v>196</v>
      </c>
      <c r="C82" s="6" t="s">
        <v>197</v>
      </c>
      <c r="D82" s="31" t="s">
        <v>8</v>
      </c>
      <c r="E82" s="64">
        <v>3</v>
      </c>
      <c r="F82" s="32"/>
      <c r="G82" s="3">
        <f t="shared" si="5"/>
        <v>0</v>
      </c>
    </row>
    <row r="83" spans="1:7" s="1" customFormat="1" ht="19.5" customHeight="1">
      <c r="A83" s="29" t="s">
        <v>198</v>
      </c>
      <c r="B83" s="30" t="s">
        <v>35</v>
      </c>
      <c r="C83" s="6" t="s">
        <v>199</v>
      </c>
      <c r="D83" s="31" t="s">
        <v>14</v>
      </c>
      <c r="E83" s="64">
        <v>3.955</v>
      </c>
      <c r="F83" s="32"/>
      <c r="G83" s="3">
        <f t="shared" si="5"/>
        <v>0</v>
      </c>
    </row>
    <row r="84" spans="1:7" s="1" customFormat="1" ht="19.5" customHeight="1">
      <c r="A84" s="29" t="s">
        <v>200</v>
      </c>
      <c r="B84" s="30" t="s">
        <v>35</v>
      </c>
      <c r="C84" s="6" t="s">
        <v>169</v>
      </c>
      <c r="D84" s="31" t="s">
        <v>41</v>
      </c>
      <c r="E84" s="64">
        <v>20</v>
      </c>
      <c r="F84" s="32"/>
      <c r="G84" s="3">
        <f t="shared" si="5"/>
        <v>0</v>
      </c>
    </row>
    <row r="85" spans="1:7" s="1" customFormat="1" ht="19.5" customHeight="1">
      <c r="A85" s="29" t="s">
        <v>201</v>
      </c>
      <c r="B85" s="30" t="s">
        <v>35</v>
      </c>
      <c r="C85" s="6" t="s">
        <v>170</v>
      </c>
      <c r="D85" s="31" t="s">
        <v>8</v>
      </c>
      <c r="E85" s="64">
        <v>20</v>
      </c>
      <c r="F85" s="32"/>
      <c r="G85" s="3">
        <f t="shared" si="5"/>
        <v>0</v>
      </c>
    </row>
    <row r="86" spans="1:7" s="1" customFormat="1" ht="19.5" customHeight="1">
      <c r="A86" s="29" t="s">
        <v>202</v>
      </c>
      <c r="B86" s="30" t="s">
        <v>35</v>
      </c>
      <c r="C86" s="6" t="s">
        <v>203</v>
      </c>
      <c r="D86" s="31" t="s">
        <v>8</v>
      </c>
      <c r="E86" s="64">
        <v>5</v>
      </c>
      <c r="F86" s="32"/>
      <c r="G86" s="3">
        <f t="shared" si="5"/>
        <v>0</v>
      </c>
    </row>
    <row r="87" spans="1:7" s="1" customFormat="1" ht="19.5" customHeight="1">
      <c r="A87" s="29" t="s">
        <v>204</v>
      </c>
      <c r="B87" s="30" t="s">
        <v>35</v>
      </c>
      <c r="C87" s="6" t="s">
        <v>169</v>
      </c>
      <c r="D87" s="31" t="s">
        <v>41</v>
      </c>
      <c r="E87" s="64">
        <v>8</v>
      </c>
      <c r="F87" s="32"/>
      <c r="G87" s="3">
        <f t="shared" si="5"/>
        <v>0</v>
      </c>
    </row>
    <row r="88" spans="1:7" s="1" customFormat="1" ht="19.5" customHeight="1">
      <c r="A88" s="29" t="s">
        <v>205</v>
      </c>
      <c r="B88" s="30" t="s">
        <v>35</v>
      </c>
      <c r="C88" s="6" t="s">
        <v>170</v>
      </c>
      <c r="D88" s="31" t="s">
        <v>8</v>
      </c>
      <c r="E88" s="64">
        <v>8</v>
      </c>
      <c r="F88" s="32"/>
      <c r="G88" s="3">
        <f t="shared" si="5"/>
        <v>0</v>
      </c>
    </row>
    <row r="89" spans="1:7" s="1" customFormat="1" ht="19.5" customHeight="1">
      <c r="A89" s="29" t="s">
        <v>206</v>
      </c>
      <c r="B89" s="30" t="s">
        <v>37</v>
      </c>
      <c r="C89" s="6" t="s">
        <v>207</v>
      </c>
      <c r="D89" s="31" t="s">
        <v>38</v>
      </c>
      <c r="E89" s="64">
        <v>122.24</v>
      </c>
      <c r="F89" s="32"/>
      <c r="G89" s="3">
        <f t="shared" si="5"/>
        <v>0</v>
      </c>
    </row>
    <row r="90" spans="1:7" s="1" customFormat="1" ht="19.5" customHeight="1">
      <c r="A90" s="29" t="s">
        <v>208</v>
      </c>
      <c r="B90" s="30" t="s">
        <v>37</v>
      </c>
      <c r="C90" s="6" t="s">
        <v>209</v>
      </c>
      <c r="D90" s="31" t="s">
        <v>9</v>
      </c>
      <c r="E90" s="64">
        <v>1</v>
      </c>
      <c r="F90" s="32"/>
      <c r="G90" s="3">
        <f t="shared" si="5"/>
        <v>0</v>
      </c>
    </row>
    <row r="91" spans="1:7" s="1" customFormat="1" ht="19.5" customHeight="1" thickBot="1">
      <c r="A91" s="98" t="s">
        <v>7</v>
      </c>
      <c r="B91" s="99"/>
      <c r="C91" s="99"/>
      <c r="D91" s="99"/>
      <c r="E91" s="99"/>
      <c r="F91" s="100"/>
      <c r="G91" s="10">
        <f>SUM(G80:G90)</f>
        <v>0</v>
      </c>
    </row>
    <row r="92" spans="1:7" s="1" customFormat="1" ht="19.5" customHeight="1">
      <c r="A92" s="57">
        <v>7</v>
      </c>
      <c r="B92" s="58"/>
      <c r="C92" s="59" t="s">
        <v>210</v>
      </c>
      <c r="D92" s="60"/>
      <c r="E92" s="61"/>
      <c r="F92" s="62"/>
      <c r="G92" s="70"/>
    </row>
    <row r="93" spans="1:7" s="1" customFormat="1" ht="25.5" customHeight="1">
      <c r="A93" s="29" t="s">
        <v>211</v>
      </c>
      <c r="B93" s="30" t="s">
        <v>78</v>
      </c>
      <c r="C93" s="6" t="s">
        <v>212</v>
      </c>
      <c r="D93" s="31" t="s">
        <v>14</v>
      </c>
      <c r="E93" s="64">
        <v>12</v>
      </c>
      <c r="F93" s="32"/>
      <c r="G93" s="3">
        <f t="shared" si="5"/>
        <v>0</v>
      </c>
    </row>
    <row r="94" spans="1:7" s="1" customFormat="1" ht="19.5" customHeight="1">
      <c r="A94" s="29" t="s">
        <v>213</v>
      </c>
      <c r="B94" s="30" t="s">
        <v>78</v>
      </c>
      <c r="C94" s="6" t="s">
        <v>214</v>
      </c>
      <c r="D94" s="31" t="s">
        <v>14</v>
      </c>
      <c r="E94" s="64">
        <v>1</v>
      </c>
      <c r="F94" s="32"/>
      <c r="G94" s="3">
        <f t="shared" si="5"/>
        <v>0</v>
      </c>
    </row>
    <row r="95" spans="1:7" s="1" customFormat="1" ht="26.25" customHeight="1">
      <c r="A95" s="29" t="s">
        <v>215</v>
      </c>
      <c r="B95" s="30" t="s">
        <v>216</v>
      </c>
      <c r="C95" s="6" t="s">
        <v>217</v>
      </c>
      <c r="D95" s="31" t="s">
        <v>9</v>
      </c>
      <c r="E95" s="64">
        <v>1</v>
      </c>
      <c r="F95" s="32"/>
      <c r="G95" s="3">
        <f t="shared" si="5"/>
        <v>0</v>
      </c>
    </row>
    <row r="96" spans="1:7" s="1" customFormat="1" ht="19.5" customHeight="1">
      <c r="A96" s="29" t="s">
        <v>218</v>
      </c>
      <c r="B96" s="30" t="s">
        <v>78</v>
      </c>
      <c r="C96" s="6" t="s">
        <v>219</v>
      </c>
      <c r="D96" s="31" t="s">
        <v>13</v>
      </c>
      <c r="E96" s="64">
        <v>48</v>
      </c>
      <c r="F96" s="32"/>
      <c r="G96" s="3">
        <f t="shared" si="5"/>
        <v>0</v>
      </c>
    </row>
    <row r="97" spans="1:7" s="1" customFormat="1" ht="26.25" customHeight="1">
      <c r="A97" s="29" t="s">
        <v>220</v>
      </c>
      <c r="B97" s="30" t="s">
        <v>78</v>
      </c>
      <c r="C97" s="6" t="s">
        <v>221</v>
      </c>
      <c r="D97" s="31" t="s">
        <v>14</v>
      </c>
      <c r="E97" s="64">
        <v>12</v>
      </c>
      <c r="F97" s="32"/>
      <c r="G97" s="3">
        <f t="shared" si="5"/>
        <v>0</v>
      </c>
    </row>
    <row r="98" spans="1:7" s="1" customFormat="1" ht="19.5" customHeight="1">
      <c r="A98" s="29" t="s">
        <v>222</v>
      </c>
      <c r="B98" s="30" t="s">
        <v>78</v>
      </c>
      <c r="C98" s="6" t="s">
        <v>223</v>
      </c>
      <c r="D98" s="31" t="s">
        <v>9</v>
      </c>
      <c r="E98" s="64">
        <v>1</v>
      </c>
      <c r="F98" s="32"/>
      <c r="G98" s="3">
        <f t="shared" si="5"/>
        <v>0</v>
      </c>
    </row>
    <row r="99" spans="1:7" s="1" customFormat="1" ht="19.5" customHeight="1" thickBot="1">
      <c r="A99" s="98" t="s">
        <v>7</v>
      </c>
      <c r="B99" s="99"/>
      <c r="C99" s="99"/>
      <c r="D99" s="99"/>
      <c r="E99" s="99"/>
      <c r="F99" s="100"/>
      <c r="G99" s="10">
        <f>SUM(G93:G98)</f>
        <v>0</v>
      </c>
    </row>
    <row r="100" spans="1:7" s="1" customFormat="1" ht="19.5" customHeight="1">
      <c r="A100" s="57">
        <v>8</v>
      </c>
      <c r="B100" s="58"/>
      <c r="C100" s="59" t="s">
        <v>224</v>
      </c>
      <c r="D100" s="60"/>
      <c r="E100" s="61"/>
      <c r="F100" s="62"/>
      <c r="G100" s="70"/>
    </row>
    <row r="101" spans="1:7" s="1" customFormat="1" ht="19.5" customHeight="1">
      <c r="A101" s="29" t="s">
        <v>225</v>
      </c>
      <c r="B101" s="30" t="s">
        <v>59</v>
      </c>
      <c r="C101" s="6" t="s">
        <v>226</v>
      </c>
      <c r="D101" s="31" t="s">
        <v>8</v>
      </c>
      <c r="E101" s="64">
        <v>2</v>
      </c>
      <c r="F101" s="32"/>
      <c r="G101" s="3">
        <f t="shared" si="5"/>
        <v>0</v>
      </c>
    </row>
    <row r="102" spans="1:7" s="1" customFormat="1" ht="19.5" customHeight="1" thickBot="1">
      <c r="A102" s="98" t="s">
        <v>7</v>
      </c>
      <c r="B102" s="99"/>
      <c r="C102" s="99"/>
      <c r="D102" s="99"/>
      <c r="E102" s="99"/>
      <c r="F102" s="100"/>
      <c r="G102" s="10">
        <f>SUM(G101)</f>
        <v>0</v>
      </c>
    </row>
    <row r="103" spans="1:7" s="1" customFormat="1" ht="19.5" customHeight="1">
      <c r="A103" s="57">
        <v>9</v>
      </c>
      <c r="B103" s="58"/>
      <c r="C103" s="59" t="s">
        <v>227</v>
      </c>
      <c r="D103" s="60"/>
      <c r="E103" s="61"/>
      <c r="F103" s="62"/>
      <c r="G103" s="70"/>
    </row>
    <row r="104" spans="1:7" s="1" customFormat="1" ht="25.5" customHeight="1">
      <c r="A104" s="29" t="s">
        <v>228</v>
      </c>
      <c r="B104" s="30" t="s">
        <v>25</v>
      </c>
      <c r="C104" s="6" t="s">
        <v>132</v>
      </c>
      <c r="D104" s="31" t="s">
        <v>14</v>
      </c>
      <c r="E104" s="64">
        <v>178.255</v>
      </c>
      <c r="F104" s="32"/>
      <c r="G104" s="3">
        <f t="shared" si="5"/>
        <v>0</v>
      </c>
    </row>
    <row r="105" spans="1:7" s="1" customFormat="1" ht="27.75" customHeight="1">
      <c r="A105" s="29" t="s">
        <v>229</v>
      </c>
      <c r="B105" s="30" t="s">
        <v>25</v>
      </c>
      <c r="C105" s="6" t="s">
        <v>127</v>
      </c>
      <c r="D105" s="31" t="s">
        <v>14</v>
      </c>
      <c r="E105" s="64">
        <v>178.255</v>
      </c>
      <c r="F105" s="32"/>
      <c r="G105" s="3">
        <f t="shared" si="5"/>
        <v>0</v>
      </c>
    </row>
    <row r="106" spans="1:7" s="1" customFormat="1" ht="19.5" customHeight="1">
      <c r="A106" s="29" t="s">
        <v>230</v>
      </c>
      <c r="B106" s="30" t="s">
        <v>40</v>
      </c>
      <c r="C106" s="6" t="s">
        <v>231</v>
      </c>
      <c r="D106" s="31" t="s">
        <v>14</v>
      </c>
      <c r="E106" s="64">
        <v>32.41</v>
      </c>
      <c r="F106" s="32"/>
      <c r="G106" s="3">
        <f t="shared" si="5"/>
        <v>0</v>
      </c>
    </row>
    <row r="107" spans="1:7" s="1" customFormat="1" ht="19.5" customHeight="1">
      <c r="A107" s="29" t="s">
        <v>232</v>
      </c>
      <c r="B107" s="30" t="s">
        <v>40</v>
      </c>
      <c r="C107" s="6" t="s">
        <v>233</v>
      </c>
      <c r="D107" s="31" t="s">
        <v>14</v>
      </c>
      <c r="E107" s="64">
        <v>97.23</v>
      </c>
      <c r="F107" s="32"/>
      <c r="G107" s="3">
        <f t="shared" si="5"/>
        <v>0</v>
      </c>
    </row>
    <row r="108" spans="1:7" s="1" customFormat="1" ht="19.5" customHeight="1">
      <c r="A108" s="29" t="s">
        <v>234</v>
      </c>
      <c r="B108" s="30" t="s">
        <v>40</v>
      </c>
      <c r="C108" s="6" t="s">
        <v>235</v>
      </c>
      <c r="D108" s="31" t="s">
        <v>14</v>
      </c>
      <c r="E108" s="64">
        <v>16.205</v>
      </c>
      <c r="F108" s="32"/>
      <c r="G108" s="3">
        <f t="shared" si="5"/>
        <v>0</v>
      </c>
    </row>
    <row r="109" spans="1:7" s="1" customFormat="1" ht="19.5" customHeight="1">
      <c r="A109" s="29" t="s">
        <v>236</v>
      </c>
      <c r="B109" s="30" t="s">
        <v>33</v>
      </c>
      <c r="C109" s="6" t="s">
        <v>237</v>
      </c>
      <c r="D109" s="31" t="s">
        <v>34</v>
      </c>
      <c r="E109" s="64">
        <v>324.1</v>
      </c>
      <c r="F109" s="32"/>
      <c r="G109" s="3">
        <f t="shared" si="5"/>
        <v>0</v>
      </c>
    </row>
    <row r="110" spans="1:7" s="1" customFormat="1" ht="19.5" customHeight="1" thickBot="1">
      <c r="A110" s="98" t="s">
        <v>7</v>
      </c>
      <c r="B110" s="99"/>
      <c r="C110" s="99"/>
      <c r="D110" s="99"/>
      <c r="E110" s="99"/>
      <c r="F110" s="100"/>
      <c r="G110" s="10">
        <f>SUM(G104:G109)</f>
        <v>0</v>
      </c>
    </row>
    <row r="111" spans="1:7" s="1" customFormat="1" ht="19.5" customHeight="1">
      <c r="A111" s="57">
        <v>10</v>
      </c>
      <c r="B111" s="58"/>
      <c r="C111" s="59" t="s">
        <v>238</v>
      </c>
      <c r="D111" s="60"/>
      <c r="E111" s="61"/>
      <c r="F111" s="62"/>
      <c r="G111" s="70"/>
    </row>
    <row r="112" spans="1:7" s="1" customFormat="1" ht="19.5" customHeight="1">
      <c r="A112" s="29" t="s">
        <v>239</v>
      </c>
      <c r="B112" s="30" t="s">
        <v>42</v>
      </c>
      <c r="C112" s="6" t="s">
        <v>240</v>
      </c>
      <c r="D112" s="31" t="s">
        <v>34</v>
      </c>
      <c r="E112" s="64">
        <v>180</v>
      </c>
      <c r="F112" s="32"/>
      <c r="G112" s="3">
        <f t="shared" si="5"/>
        <v>0</v>
      </c>
    </row>
    <row r="113" spans="1:7" s="1" customFormat="1" ht="27" customHeight="1">
      <c r="A113" s="29" t="s">
        <v>241</v>
      </c>
      <c r="B113" s="30" t="s">
        <v>42</v>
      </c>
      <c r="C113" s="6" t="s">
        <v>242</v>
      </c>
      <c r="D113" s="31" t="s">
        <v>34</v>
      </c>
      <c r="E113" s="64">
        <v>9</v>
      </c>
      <c r="F113" s="32"/>
      <c r="G113" s="3">
        <f t="shared" si="5"/>
        <v>0</v>
      </c>
    </row>
    <row r="114" spans="1:7" s="1" customFormat="1" ht="19.5" customHeight="1" thickBot="1">
      <c r="A114" s="98" t="s">
        <v>7</v>
      </c>
      <c r="B114" s="99"/>
      <c r="C114" s="99"/>
      <c r="D114" s="99"/>
      <c r="E114" s="99"/>
      <c r="F114" s="100"/>
      <c r="G114" s="10">
        <f>SUM(G112:G113)</f>
        <v>0</v>
      </c>
    </row>
    <row r="115" spans="1:7" s="1" customFormat="1" ht="19.5" customHeight="1">
      <c r="A115" s="57">
        <v>11</v>
      </c>
      <c r="B115" s="58"/>
      <c r="C115" s="59" t="s">
        <v>243</v>
      </c>
      <c r="D115" s="60"/>
      <c r="E115" s="61"/>
      <c r="F115" s="62"/>
      <c r="G115" s="70"/>
    </row>
    <row r="116" spans="1:7" s="1" customFormat="1" ht="19.5" customHeight="1">
      <c r="A116" s="29" t="s">
        <v>244</v>
      </c>
      <c r="B116" s="30" t="s">
        <v>40</v>
      </c>
      <c r="C116" s="6" t="s">
        <v>231</v>
      </c>
      <c r="D116" s="31" t="s">
        <v>14</v>
      </c>
      <c r="E116" s="64">
        <v>17.2</v>
      </c>
      <c r="F116" s="32"/>
      <c r="G116" s="3">
        <f t="shared" si="5"/>
        <v>0</v>
      </c>
    </row>
    <row r="117" spans="1:7" s="1" customFormat="1" ht="19.5" customHeight="1">
      <c r="A117" s="29" t="s">
        <v>245</v>
      </c>
      <c r="B117" s="30" t="s">
        <v>40</v>
      </c>
      <c r="C117" s="6" t="s">
        <v>233</v>
      </c>
      <c r="D117" s="31" t="s">
        <v>14</v>
      </c>
      <c r="E117" s="64">
        <v>17.2</v>
      </c>
      <c r="F117" s="32"/>
      <c r="G117" s="3">
        <f t="shared" si="5"/>
        <v>0</v>
      </c>
    </row>
    <row r="118" spans="1:7" s="1" customFormat="1" ht="19.5" customHeight="1">
      <c r="A118" s="29" t="s">
        <v>246</v>
      </c>
      <c r="B118" s="30" t="s">
        <v>35</v>
      </c>
      <c r="C118" s="6" t="s">
        <v>176</v>
      </c>
      <c r="D118" s="31" t="s">
        <v>14</v>
      </c>
      <c r="E118" s="64">
        <v>8.6</v>
      </c>
      <c r="F118" s="32"/>
      <c r="G118" s="3">
        <f t="shared" si="5"/>
        <v>0</v>
      </c>
    </row>
    <row r="119" spans="1:7" s="1" customFormat="1" ht="19.5" customHeight="1">
      <c r="A119" s="29" t="s">
        <v>247</v>
      </c>
      <c r="B119" s="30" t="s">
        <v>33</v>
      </c>
      <c r="C119" s="6" t="s">
        <v>248</v>
      </c>
      <c r="D119" s="31" t="s">
        <v>14</v>
      </c>
      <c r="E119" s="64">
        <v>1.224</v>
      </c>
      <c r="F119" s="32"/>
      <c r="G119" s="3">
        <f t="shared" si="5"/>
        <v>0</v>
      </c>
    </row>
    <row r="120" spans="1:7" s="1" customFormat="1" ht="19.5" customHeight="1">
      <c r="A120" s="29" t="s">
        <v>249</v>
      </c>
      <c r="B120" s="30" t="s">
        <v>33</v>
      </c>
      <c r="C120" s="6" t="s">
        <v>250</v>
      </c>
      <c r="D120" s="31" t="s">
        <v>14</v>
      </c>
      <c r="E120" s="64">
        <v>0.913</v>
      </c>
      <c r="F120" s="32"/>
      <c r="G120" s="3">
        <f t="shared" si="5"/>
        <v>0</v>
      </c>
    </row>
    <row r="121" spans="1:7" s="1" customFormat="1" ht="24.75" customHeight="1">
      <c r="A121" s="29" t="s">
        <v>251</v>
      </c>
      <c r="B121" s="30" t="s">
        <v>33</v>
      </c>
      <c r="C121" s="6" t="s">
        <v>252</v>
      </c>
      <c r="D121" s="31" t="s">
        <v>13</v>
      </c>
      <c r="E121" s="64">
        <v>24</v>
      </c>
      <c r="F121" s="32"/>
      <c r="G121" s="3">
        <f t="shared" si="5"/>
        <v>0</v>
      </c>
    </row>
    <row r="122" spans="1:7" s="1" customFormat="1" ht="19.5" customHeight="1">
      <c r="A122" s="29" t="s">
        <v>253</v>
      </c>
      <c r="B122" s="30" t="s">
        <v>33</v>
      </c>
      <c r="C122" s="6" t="s">
        <v>254</v>
      </c>
      <c r="D122" s="31" t="s">
        <v>13</v>
      </c>
      <c r="E122" s="64">
        <v>17.9</v>
      </c>
      <c r="F122" s="32"/>
      <c r="G122" s="3">
        <f t="shared" si="5"/>
        <v>0</v>
      </c>
    </row>
    <row r="123" spans="1:7" s="1" customFormat="1" ht="24.75" customHeight="1">
      <c r="A123" s="29" t="s">
        <v>255</v>
      </c>
      <c r="B123" s="30" t="s">
        <v>35</v>
      </c>
      <c r="C123" s="6" t="s">
        <v>256</v>
      </c>
      <c r="D123" s="31" t="s">
        <v>11</v>
      </c>
      <c r="E123" s="64">
        <v>2.57</v>
      </c>
      <c r="F123" s="32"/>
      <c r="G123" s="3">
        <f t="shared" si="5"/>
        <v>0</v>
      </c>
    </row>
    <row r="124" spans="1:7" s="1" customFormat="1" ht="19.5" customHeight="1">
      <c r="A124" s="29" t="s">
        <v>257</v>
      </c>
      <c r="B124" s="30" t="s">
        <v>35</v>
      </c>
      <c r="C124" s="6" t="s">
        <v>258</v>
      </c>
      <c r="D124" s="31" t="s">
        <v>14</v>
      </c>
      <c r="E124" s="64">
        <v>17.2</v>
      </c>
      <c r="F124" s="32"/>
      <c r="G124" s="3">
        <f t="shared" si="5"/>
        <v>0</v>
      </c>
    </row>
    <row r="125" spans="1:7" s="1" customFormat="1" ht="19.5" customHeight="1">
      <c r="A125" s="29" t="s">
        <v>259</v>
      </c>
      <c r="B125" s="30" t="s">
        <v>216</v>
      </c>
      <c r="C125" s="6" t="s">
        <v>260</v>
      </c>
      <c r="D125" s="31" t="s">
        <v>9</v>
      </c>
      <c r="E125" s="64">
        <v>1</v>
      </c>
      <c r="F125" s="32"/>
      <c r="G125" s="3">
        <f t="shared" si="5"/>
        <v>0</v>
      </c>
    </row>
    <row r="126" spans="1:7" s="1" customFormat="1" ht="19.5" customHeight="1" thickBot="1">
      <c r="A126" s="98" t="s">
        <v>7</v>
      </c>
      <c r="B126" s="99"/>
      <c r="C126" s="99"/>
      <c r="D126" s="99"/>
      <c r="E126" s="99"/>
      <c r="F126" s="100"/>
      <c r="G126" s="10">
        <f>SUM(G116:G125)</f>
        <v>0</v>
      </c>
    </row>
    <row r="127" spans="1:7" s="1" customFormat="1" ht="19.5" customHeight="1">
      <c r="A127" s="57">
        <v>12</v>
      </c>
      <c r="B127" s="58"/>
      <c r="C127" s="59" t="s">
        <v>261</v>
      </c>
      <c r="D127" s="60"/>
      <c r="E127" s="61"/>
      <c r="F127" s="62"/>
      <c r="G127" s="70"/>
    </row>
    <row r="128" spans="1:7" s="1" customFormat="1" ht="19.5" customHeight="1">
      <c r="A128" s="29" t="s">
        <v>262</v>
      </c>
      <c r="B128" s="30" t="s">
        <v>143</v>
      </c>
      <c r="C128" s="6" t="s">
        <v>263</v>
      </c>
      <c r="D128" s="31" t="s">
        <v>34</v>
      </c>
      <c r="E128" s="64">
        <v>60</v>
      </c>
      <c r="F128" s="32"/>
      <c r="G128" s="3">
        <f t="shared" si="5"/>
        <v>0</v>
      </c>
    </row>
    <row r="129" spans="1:7" s="1" customFormat="1" ht="19.5" customHeight="1" thickBot="1">
      <c r="A129" s="98" t="s">
        <v>7</v>
      </c>
      <c r="B129" s="99"/>
      <c r="C129" s="99"/>
      <c r="D129" s="99"/>
      <c r="E129" s="99"/>
      <c r="F129" s="100"/>
      <c r="G129" s="10">
        <f>SUM(G128)</f>
        <v>0</v>
      </c>
    </row>
    <row r="130" spans="1:7" s="1" customFormat="1" ht="19.5" customHeight="1">
      <c r="A130" s="57">
        <v>13</v>
      </c>
      <c r="B130" s="58"/>
      <c r="C130" s="59" t="s">
        <v>264</v>
      </c>
      <c r="D130" s="60"/>
      <c r="E130" s="61"/>
      <c r="F130" s="62"/>
      <c r="G130" s="70"/>
    </row>
    <row r="131" spans="1:7" s="1" customFormat="1" ht="19.5" customHeight="1">
      <c r="A131" s="17" t="s">
        <v>265</v>
      </c>
      <c r="B131" s="12"/>
      <c r="C131" s="66" t="s">
        <v>266</v>
      </c>
      <c r="D131" s="4"/>
      <c r="E131" s="67"/>
      <c r="F131" s="68"/>
      <c r="G131" s="5"/>
    </row>
    <row r="132" spans="1:7" s="1" customFormat="1" ht="25.5" customHeight="1">
      <c r="A132" s="29" t="s">
        <v>267</v>
      </c>
      <c r="B132" s="30" t="s">
        <v>79</v>
      </c>
      <c r="C132" s="6" t="s">
        <v>268</v>
      </c>
      <c r="D132" s="31" t="s">
        <v>8</v>
      </c>
      <c r="E132" s="64">
        <v>1</v>
      </c>
      <c r="F132" s="32"/>
      <c r="G132" s="3">
        <f t="shared" si="5"/>
        <v>0</v>
      </c>
    </row>
    <row r="133" spans="1:7" s="1" customFormat="1" ht="25.5" customHeight="1">
      <c r="A133" s="29" t="s">
        <v>269</v>
      </c>
      <c r="B133" s="30" t="s">
        <v>79</v>
      </c>
      <c r="C133" s="6" t="s">
        <v>270</v>
      </c>
      <c r="D133" s="31" t="s">
        <v>8</v>
      </c>
      <c r="E133" s="64">
        <v>1</v>
      </c>
      <c r="F133" s="32"/>
      <c r="G133" s="3">
        <f t="shared" si="5"/>
        <v>0</v>
      </c>
    </row>
    <row r="134" spans="1:7" s="1" customFormat="1" ht="25.5" customHeight="1">
      <c r="A134" s="29" t="s">
        <v>271</v>
      </c>
      <c r="B134" s="30" t="s">
        <v>79</v>
      </c>
      <c r="C134" s="6" t="s">
        <v>272</v>
      </c>
      <c r="D134" s="31" t="s">
        <v>8</v>
      </c>
      <c r="E134" s="64">
        <v>1</v>
      </c>
      <c r="F134" s="32"/>
      <c r="G134" s="3">
        <f t="shared" si="5"/>
        <v>0</v>
      </c>
    </row>
    <row r="135" spans="1:7" s="1" customFormat="1" ht="25.5" customHeight="1">
      <c r="A135" s="29" t="s">
        <v>273</v>
      </c>
      <c r="B135" s="30" t="s">
        <v>79</v>
      </c>
      <c r="C135" s="6" t="s">
        <v>274</v>
      </c>
      <c r="D135" s="31" t="s">
        <v>8</v>
      </c>
      <c r="E135" s="64">
        <v>1</v>
      </c>
      <c r="F135" s="32"/>
      <c r="G135" s="3">
        <f t="shared" si="5"/>
        <v>0</v>
      </c>
    </row>
    <row r="136" spans="1:7" s="1" customFormat="1" ht="25.5" customHeight="1">
      <c r="A136" s="29" t="s">
        <v>275</v>
      </c>
      <c r="B136" s="30" t="s">
        <v>79</v>
      </c>
      <c r="C136" s="6" t="s">
        <v>276</v>
      </c>
      <c r="D136" s="31" t="s">
        <v>8</v>
      </c>
      <c r="E136" s="64">
        <v>2</v>
      </c>
      <c r="F136" s="32"/>
      <c r="G136" s="3">
        <f t="shared" si="5"/>
        <v>0</v>
      </c>
    </row>
    <row r="137" spans="1:7" s="1" customFormat="1" ht="25.5" customHeight="1">
      <c r="A137" s="29" t="s">
        <v>277</v>
      </c>
      <c r="B137" s="30" t="s">
        <v>79</v>
      </c>
      <c r="C137" s="6" t="s">
        <v>278</v>
      </c>
      <c r="D137" s="31" t="s">
        <v>8</v>
      </c>
      <c r="E137" s="64">
        <v>1</v>
      </c>
      <c r="F137" s="32"/>
      <c r="G137" s="3">
        <f t="shared" si="5"/>
        <v>0</v>
      </c>
    </row>
    <row r="138" spans="1:7" s="1" customFormat="1" ht="25.5" customHeight="1">
      <c r="A138" s="29" t="s">
        <v>279</v>
      </c>
      <c r="B138" s="30" t="s">
        <v>79</v>
      </c>
      <c r="C138" s="6" t="s">
        <v>280</v>
      </c>
      <c r="D138" s="31" t="s">
        <v>8</v>
      </c>
      <c r="E138" s="64">
        <v>4</v>
      </c>
      <c r="F138" s="32"/>
      <c r="G138" s="3">
        <f t="shared" si="5"/>
        <v>0</v>
      </c>
    </row>
    <row r="139" spans="1:7" s="1" customFormat="1" ht="25.5" customHeight="1">
      <c r="A139" s="29" t="s">
        <v>281</v>
      </c>
      <c r="B139" s="30" t="s">
        <v>79</v>
      </c>
      <c r="C139" s="6" t="s">
        <v>282</v>
      </c>
      <c r="D139" s="31" t="s">
        <v>8</v>
      </c>
      <c r="E139" s="64">
        <v>3</v>
      </c>
      <c r="F139" s="32"/>
      <c r="G139" s="3">
        <f t="shared" si="5"/>
        <v>0</v>
      </c>
    </row>
    <row r="140" spans="1:7" s="1" customFormat="1" ht="25.5" customHeight="1">
      <c r="A140" s="29" t="s">
        <v>283</v>
      </c>
      <c r="B140" s="30" t="s">
        <v>79</v>
      </c>
      <c r="C140" s="6" t="s">
        <v>284</v>
      </c>
      <c r="D140" s="31" t="s">
        <v>8</v>
      </c>
      <c r="E140" s="64">
        <v>1</v>
      </c>
      <c r="F140" s="32"/>
      <c r="G140" s="3">
        <f aca="true" t="shared" si="6" ref="G140:G145">ROUND(E140*F140,2)</f>
        <v>0</v>
      </c>
    </row>
    <row r="141" spans="1:7" s="1" customFormat="1" ht="25.5" customHeight="1">
      <c r="A141" s="29" t="s">
        <v>285</v>
      </c>
      <c r="B141" s="30" t="s">
        <v>79</v>
      </c>
      <c r="C141" s="6" t="s">
        <v>286</v>
      </c>
      <c r="D141" s="31" t="s">
        <v>8</v>
      </c>
      <c r="E141" s="64">
        <v>1</v>
      </c>
      <c r="F141" s="32"/>
      <c r="G141" s="3">
        <f t="shared" si="6"/>
        <v>0</v>
      </c>
    </row>
    <row r="142" spans="1:7" s="1" customFormat="1" ht="25.5" customHeight="1">
      <c r="A142" s="29" t="s">
        <v>287</v>
      </c>
      <c r="B142" s="30" t="s">
        <v>79</v>
      </c>
      <c r="C142" s="6" t="s">
        <v>288</v>
      </c>
      <c r="D142" s="31" t="s">
        <v>8</v>
      </c>
      <c r="E142" s="64">
        <v>3</v>
      </c>
      <c r="F142" s="32"/>
      <c r="G142" s="3">
        <f t="shared" si="6"/>
        <v>0</v>
      </c>
    </row>
    <row r="143" spans="1:7" s="1" customFormat="1" ht="25.5" customHeight="1">
      <c r="A143" s="29" t="s">
        <v>289</v>
      </c>
      <c r="B143" s="30" t="s">
        <v>79</v>
      </c>
      <c r="C143" s="6" t="s">
        <v>290</v>
      </c>
      <c r="D143" s="31" t="s">
        <v>8</v>
      </c>
      <c r="E143" s="64">
        <v>20</v>
      </c>
      <c r="F143" s="32"/>
      <c r="G143" s="3">
        <f t="shared" si="6"/>
        <v>0</v>
      </c>
    </row>
    <row r="144" spans="1:7" s="1" customFormat="1" ht="25.5" customHeight="1">
      <c r="A144" s="29" t="s">
        <v>291</v>
      </c>
      <c r="B144" s="30" t="s">
        <v>79</v>
      </c>
      <c r="C144" s="6" t="s">
        <v>292</v>
      </c>
      <c r="D144" s="31" t="s">
        <v>8</v>
      </c>
      <c r="E144" s="64">
        <v>1</v>
      </c>
      <c r="F144" s="32"/>
      <c r="G144" s="3">
        <f t="shared" si="6"/>
        <v>0</v>
      </c>
    </row>
    <row r="145" spans="1:7" s="1" customFormat="1" ht="25.5" customHeight="1">
      <c r="A145" s="29" t="s">
        <v>293</v>
      </c>
      <c r="B145" s="30" t="s">
        <v>79</v>
      </c>
      <c r="C145" s="6" t="s">
        <v>294</v>
      </c>
      <c r="D145" s="31" t="s">
        <v>13</v>
      </c>
      <c r="E145" s="64">
        <v>10</v>
      </c>
      <c r="F145" s="32"/>
      <c r="G145" s="3">
        <f t="shared" si="6"/>
        <v>0</v>
      </c>
    </row>
    <row r="146" spans="1:7" s="1" customFormat="1" ht="19.5" customHeight="1">
      <c r="A146" s="17" t="s">
        <v>295</v>
      </c>
      <c r="B146" s="12"/>
      <c r="C146" s="66" t="s">
        <v>296</v>
      </c>
      <c r="D146" s="4"/>
      <c r="E146" s="67"/>
      <c r="F146" s="68"/>
      <c r="G146" s="5"/>
    </row>
    <row r="147" spans="1:7" s="1" customFormat="1" ht="26.25" customHeight="1">
      <c r="A147" s="29" t="s">
        <v>297</v>
      </c>
      <c r="B147" s="30" t="s">
        <v>79</v>
      </c>
      <c r="C147" s="6" t="s">
        <v>298</v>
      </c>
      <c r="D147" s="31" t="s">
        <v>8</v>
      </c>
      <c r="E147" s="64">
        <v>5</v>
      </c>
      <c r="F147" s="32"/>
      <c r="G147" s="3">
        <f>ROUND(E147*F147,2)</f>
        <v>0</v>
      </c>
    </row>
    <row r="148" spans="1:7" s="1" customFormat="1" ht="19.5" customHeight="1">
      <c r="A148" s="29" t="s">
        <v>299</v>
      </c>
      <c r="B148" s="30" t="s">
        <v>79</v>
      </c>
      <c r="C148" s="6" t="s">
        <v>300</v>
      </c>
      <c r="D148" s="31" t="s">
        <v>34</v>
      </c>
      <c r="E148" s="64">
        <v>5</v>
      </c>
      <c r="F148" s="32"/>
      <c r="G148" s="3">
        <f aca="true" t="shared" si="7" ref="G148:G177">ROUND(E148*F148,2)</f>
        <v>0</v>
      </c>
    </row>
    <row r="149" spans="1:7" s="1" customFormat="1" ht="24.75" customHeight="1">
      <c r="A149" s="29" t="s">
        <v>301</v>
      </c>
      <c r="B149" s="30" t="s">
        <v>79</v>
      </c>
      <c r="C149" s="6" t="s">
        <v>302</v>
      </c>
      <c r="D149" s="31" t="s">
        <v>108</v>
      </c>
      <c r="E149" s="64">
        <v>5</v>
      </c>
      <c r="F149" s="32"/>
      <c r="G149" s="3">
        <f t="shared" si="7"/>
        <v>0</v>
      </c>
    </row>
    <row r="150" spans="1:7" s="1" customFormat="1" ht="19.5" customHeight="1">
      <c r="A150" s="29" t="s">
        <v>303</v>
      </c>
      <c r="B150" s="30" t="s">
        <v>79</v>
      </c>
      <c r="C150" s="6" t="s">
        <v>304</v>
      </c>
      <c r="D150" s="31" t="s">
        <v>8</v>
      </c>
      <c r="E150" s="64">
        <v>5</v>
      </c>
      <c r="F150" s="32"/>
      <c r="G150" s="3">
        <f t="shared" si="7"/>
        <v>0</v>
      </c>
    </row>
    <row r="151" spans="1:7" s="1" customFormat="1" ht="27" customHeight="1">
      <c r="A151" s="29" t="s">
        <v>305</v>
      </c>
      <c r="B151" s="30" t="s">
        <v>79</v>
      </c>
      <c r="C151" s="6" t="s">
        <v>306</v>
      </c>
      <c r="D151" s="31" t="s">
        <v>8</v>
      </c>
      <c r="E151" s="64">
        <v>2</v>
      </c>
      <c r="F151" s="32"/>
      <c r="G151" s="3">
        <f t="shared" si="7"/>
        <v>0</v>
      </c>
    </row>
    <row r="152" spans="1:7" s="1" customFormat="1" ht="19.5" customHeight="1">
      <c r="A152" s="29" t="s">
        <v>307</v>
      </c>
      <c r="B152" s="30" t="s">
        <v>79</v>
      </c>
      <c r="C152" s="6" t="s">
        <v>308</v>
      </c>
      <c r="D152" s="31" t="s">
        <v>8</v>
      </c>
      <c r="E152" s="64">
        <v>30</v>
      </c>
      <c r="F152" s="32"/>
      <c r="G152" s="3">
        <f t="shared" si="7"/>
        <v>0</v>
      </c>
    </row>
    <row r="153" spans="1:7" s="1" customFormat="1" ht="27" customHeight="1">
      <c r="A153" s="29" t="s">
        <v>309</v>
      </c>
      <c r="B153" s="30" t="s">
        <v>79</v>
      </c>
      <c r="C153" s="6" t="s">
        <v>310</v>
      </c>
      <c r="D153" s="31" t="s">
        <v>13</v>
      </c>
      <c r="E153" s="64">
        <v>30</v>
      </c>
      <c r="F153" s="32"/>
      <c r="G153" s="3">
        <f t="shared" si="7"/>
        <v>0</v>
      </c>
    </row>
    <row r="154" spans="1:7" s="1" customFormat="1" ht="19.5" customHeight="1">
      <c r="A154" s="29" t="s">
        <v>311</v>
      </c>
      <c r="B154" s="30" t="s">
        <v>79</v>
      </c>
      <c r="C154" s="6" t="s">
        <v>312</v>
      </c>
      <c r="D154" s="31" t="s">
        <v>13</v>
      </c>
      <c r="E154" s="64">
        <v>30</v>
      </c>
      <c r="F154" s="32"/>
      <c r="G154" s="3">
        <f t="shared" si="7"/>
        <v>0</v>
      </c>
    </row>
    <row r="155" spans="1:7" s="1" customFormat="1" ht="24.75" customHeight="1">
      <c r="A155" s="29" t="s">
        <v>313</v>
      </c>
      <c r="B155" s="30" t="s">
        <v>79</v>
      </c>
      <c r="C155" s="6" t="s">
        <v>314</v>
      </c>
      <c r="D155" s="31" t="s">
        <v>8</v>
      </c>
      <c r="E155" s="64">
        <v>4</v>
      </c>
      <c r="F155" s="32"/>
      <c r="G155" s="3">
        <f t="shared" si="7"/>
        <v>0</v>
      </c>
    </row>
    <row r="156" spans="1:7" s="1" customFormat="1" ht="32.25" customHeight="1">
      <c r="A156" s="29" t="s">
        <v>315</v>
      </c>
      <c r="B156" s="30" t="s">
        <v>79</v>
      </c>
      <c r="C156" s="6" t="s">
        <v>316</v>
      </c>
      <c r="D156" s="31" t="s">
        <v>8</v>
      </c>
      <c r="E156" s="64">
        <v>2</v>
      </c>
      <c r="F156" s="32"/>
      <c r="G156" s="3">
        <f t="shared" si="7"/>
        <v>0</v>
      </c>
    </row>
    <row r="157" spans="1:7" s="1" customFormat="1" ht="19.5" customHeight="1">
      <c r="A157" s="29" t="s">
        <v>317</v>
      </c>
      <c r="B157" s="30" t="s">
        <v>79</v>
      </c>
      <c r="C157" s="6" t="s">
        <v>318</v>
      </c>
      <c r="D157" s="31" t="s">
        <v>13</v>
      </c>
      <c r="E157" s="64">
        <v>60</v>
      </c>
      <c r="F157" s="32"/>
      <c r="G157" s="3">
        <f t="shared" si="7"/>
        <v>0</v>
      </c>
    </row>
    <row r="158" spans="1:7" s="1" customFormat="1" ht="25.5" customHeight="1">
      <c r="A158" s="29" t="s">
        <v>319</v>
      </c>
      <c r="B158" s="30" t="s">
        <v>79</v>
      </c>
      <c r="C158" s="6" t="s">
        <v>320</v>
      </c>
      <c r="D158" s="31" t="s">
        <v>13</v>
      </c>
      <c r="E158" s="64">
        <v>60</v>
      </c>
      <c r="F158" s="32"/>
      <c r="G158" s="3">
        <f t="shared" si="7"/>
        <v>0</v>
      </c>
    </row>
    <row r="159" spans="1:7" s="1" customFormat="1" ht="21" customHeight="1">
      <c r="A159" s="29" t="s">
        <v>321</v>
      </c>
      <c r="B159" s="30" t="s">
        <v>79</v>
      </c>
      <c r="C159" s="6" t="s">
        <v>322</v>
      </c>
      <c r="D159" s="31" t="s">
        <v>13</v>
      </c>
      <c r="E159" s="64">
        <v>60</v>
      </c>
      <c r="F159" s="32"/>
      <c r="G159" s="3">
        <f t="shared" si="7"/>
        <v>0</v>
      </c>
    </row>
    <row r="160" spans="1:7" s="1" customFormat="1" ht="26.25" customHeight="1">
      <c r="A160" s="29" t="s">
        <v>323</v>
      </c>
      <c r="B160" s="30" t="s">
        <v>79</v>
      </c>
      <c r="C160" s="6" t="s">
        <v>324</v>
      </c>
      <c r="D160" s="31" t="s">
        <v>13</v>
      </c>
      <c r="E160" s="64">
        <v>60</v>
      </c>
      <c r="F160" s="32"/>
      <c r="G160" s="3">
        <f t="shared" si="7"/>
        <v>0</v>
      </c>
    </row>
    <row r="161" spans="1:7" s="1" customFormat="1" ht="24.75" customHeight="1">
      <c r="A161" s="29" t="s">
        <v>325</v>
      </c>
      <c r="B161" s="30" t="s">
        <v>79</v>
      </c>
      <c r="C161" s="6" t="s">
        <v>326</v>
      </c>
      <c r="D161" s="31" t="s">
        <v>13</v>
      </c>
      <c r="E161" s="64">
        <v>20</v>
      </c>
      <c r="F161" s="32"/>
      <c r="G161" s="3">
        <f t="shared" si="7"/>
        <v>0</v>
      </c>
    </row>
    <row r="162" spans="1:7" s="1" customFormat="1" ht="27.75" customHeight="1">
      <c r="A162" s="29" t="s">
        <v>327</v>
      </c>
      <c r="B162" s="30" t="s">
        <v>79</v>
      </c>
      <c r="C162" s="6" t="s">
        <v>328</v>
      </c>
      <c r="D162" s="31" t="s">
        <v>13</v>
      </c>
      <c r="E162" s="64">
        <v>180</v>
      </c>
      <c r="F162" s="32"/>
      <c r="G162" s="3">
        <f t="shared" si="7"/>
        <v>0</v>
      </c>
    </row>
    <row r="163" spans="1:7" s="1" customFormat="1" ht="26.25" customHeight="1">
      <c r="A163" s="29" t="s">
        <v>329</v>
      </c>
      <c r="B163" s="30" t="s">
        <v>79</v>
      </c>
      <c r="C163" s="6" t="s">
        <v>330</v>
      </c>
      <c r="D163" s="31" t="s">
        <v>13</v>
      </c>
      <c r="E163" s="64">
        <v>1</v>
      </c>
      <c r="F163" s="32"/>
      <c r="G163" s="3">
        <f t="shared" si="7"/>
        <v>0</v>
      </c>
    </row>
    <row r="164" spans="1:7" s="1" customFormat="1" ht="26.25" customHeight="1">
      <c r="A164" s="29" t="s">
        <v>331</v>
      </c>
      <c r="B164" s="30" t="s">
        <v>79</v>
      </c>
      <c r="C164" s="6" t="s">
        <v>332</v>
      </c>
      <c r="D164" s="31" t="s">
        <v>8</v>
      </c>
      <c r="E164" s="64">
        <v>4</v>
      </c>
      <c r="F164" s="32"/>
      <c r="G164" s="3">
        <f t="shared" si="7"/>
        <v>0</v>
      </c>
    </row>
    <row r="165" spans="1:7" s="1" customFormat="1" ht="27" customHeight="1">
      <c r="A165" s="29" t="s">
        <v>333</v>
      </c>
      <c r="B165" s="30" t="s">
        <v>79</v>
      </c>
      <c r="C165" s="6" t="s">
        <v>334</v>
      </c>
      <c r="D165" s="31" t="s">
        <v>8</v>
      </c>
      <c r="E165" s="64">
        <v>10</v>
      </c>
      <c r="F165" s="32"/>
      <c r="G165" s="3">
        <f t="shared" si="7"/>
        <v>0</v>
      </c>
    </row>
    <row r="166" spans="1:7" s="1" customFormat="1" ht="19.5" customHeight="1">
      <c r="A166" s="29" t="s">
        <v>335</v>
      </c>
      <c r="B166" s="30" t="s">
        <v>79</v>
      </c>
      <c r="C166" s="6" t="s">
        <v>336</v>
      </c>
      <c r="D166" s="31" t="s">
        <v>13</v>
      </c>
      <c r="E166" s="64">
        <v>10</v>
      </c>
      <c r="F166" s="32"/>
      <c r="G166" s="3">
        <f t="shared" si="7"/>
        <v>0</v>
      </c>
    </row>
    <row r="167" spans="1:7" s="1" customFormat="1" ht="19.5" customHeight="1">
      <c r="A167" s="29" t="s">
        <v>337</v>
      </c>
      <c r="B167" s="30" t="s">
        <v>79</v>
      </c>
      <c r="C167" s="6" t="s">
        <v>338</v>
      </c>
      <c r="D167" s="31" t="s">
        <v>8</v>
      </c>
      <c r="E167" s="64">
        <v>2</v>
      </c>
      <c r="F167" s="32"/>
      <c r="G167" s="3">
        <f t="shared" si="7"/>
        <v>0</v>
      </c>
    </row>
    <row r="168" spans="1:7" s="1" customFormat="1" ht="26.25" customHeight="1">
      <c r="A168" s="29" t="s">
        <v>339</v>
      </c>
      <c r="B168" s="30" t="s">
        <v>79</v>
      </c>
      <c r="C168" s="6" t="s">
        <v>340</v>
      </c>
      <c r="D168" s="31" t="s">
        <v>13</v>
      </c>
      <c r="E168" s="64">
        <v>50</v>
      </c>
      <c r="F168" s="32"/>
      <c r="G168" s="3">
        <f t="shared" si="7"/>
        <v>0</v>
      </c>
    </row>
    <row r="169" spans="1:7" s="1" customFormat="1" ht="27" customHeight="1">
      <c r="A169" s="29" t="s">
        <v>341</v>
      </c>
      <c r="B169" s="30" t="s">
        <v>79</v>
      </c>
      <c r="C169" s="6" t="s">
        <v>342</v>
      </c>
      <c r="D169" s="31" t="s">
        <v>13</v>
      </c>
      <c r="E169" s="64">
        <v>10</v>
      </c>
      <c r="F169" s="32"/>
      <c r="G169" s="3">
        <f t="shared" si="7"/>
        <v>0</v>
      </c>
    </row>
    <row r="170" spans="1:7" s="1" customFormat="1" ht="27.75" customHeight="1">
      <c r="A170" s="29" t="s">
        <v>343</v>
      </c>
      <c r="B170" s="30" t="s">
        <v>79</v>
      </c>
      <c r="C170" s="6" t="s">
        <v>344</v>
      </c>
      <c r="D170" s="31" t="s">
        <v>8</v>
      </c>
      <c r="E170" s="64">
        <v>1</v>
      </c>
      <c r="F170" s="32"/>
      <c r="G170" s="3">
        <f t="shared" si="7"/>
        <v>0</v>
      </c>
    </row>
    <row r="171" spans="1:7" s="1" customFormat="1" ht="19.5" customHeight="1">
      <c r="A171" s="29" t="s">
        <v>345</v>
      </c>
      <c r="B171" s="30" t="s">
        <v>79</v>
      </c>
      <c r="C171" s="6" t="s">
        <v>346</v>
      </c>
      <c r="D171" s="31" t="s">
        <v>13</v>
      </c>
      <c r="E171" s="64">
        <v>100</v>
      </c>
      <c r="F171" s="32"/>
      <c r="G171" s="3">
        <f t="shared" si="7"/>
        <v>0</v>
      </c>
    </row>
    <row r="172" spans="1:7" s="1" customFormat="1" ht="19.5" customHeight="1">
      <c r="A172" s="29" t="s">
        <v>347</v>
      </c>
      <c r="B172" s="30" t="s">
        <v>79</v>
      </c>
      <c r="C172" s="6" t="s">
        <v>348</v>
      </c>
      <c r="D172" s="31" t="s">
        <v>8</v>
      </c>
      <c r="E172" s="64">
        <v>9</v>
      </c>
      <c r="F172" s="32"/>
      <c r="G172" s="3">
        <f t="shared" si="7"/>
        <v>0</v>
      </c>
    </row>
    <row r="173" spans="1:7" s="1" customFormat="1" ht="19.5" customHeight="1">
      <c r="A173" s="29" t="s">
        <v>349</v>
      </c>
      <c r="B173" s="30" t="s">
        <v>79</v>
      </c>
      <c r="C173" s="6" t="s">
        <v>350</v>
      </c>
      <c r="D173" s="31" t="s">
        <v>8</v>
      </c>
      <c r="E173" s="64">
        <v>2</v>
      </c>
      <c r="F173" s="32"/>
      <c r="G173" s="3">
        <f t="shared" si="7"/>
        <v>0</v>
      </c>
    </row>
    <row r="174" spans="1:7" s="1" customFormat="1" ht="27" customHeight="1">
      <c r="A174" s="29" t="s">
        <v>351</v>
      </c>
      <c r="B174" s="30" t="s">
        <v>79</v>
      </c>
      <c r="C174" s="6" t="s">
        <v>352</v>
      </c>
      <c r="D174" s="31" t="s">
        <v>13</v>
      </c>
      <c r="E174" s="64">
        <v>20</v>
      </c>
      <c r="F174" s="32"/>
      <c r="G174" s="3">
        <f t="shared" si="7"/>
        <v>0</v>
      </c>
    </row>
    <row r="175" spans="1:7" s="1" customFormat="1" ht="27" customHeight="1">
      <c r="A175" s="29" t="s">
        <v>353</v>
      </c>
      <c r="B175" s="30" t="s">
        <v>79</v>
      </c>
      <c r="C175" s="6" t="s">
        <v>354</v>
      </c>
      <c r="D175" s="31" t="s">
        <v>13</v>
      </c>
      <c r="E175" s="64">
        <v>20</v>
      </c>
      <c r="F175" s="32"/>
      <c r="G175" s="3">
        <f t="shared" si="7"/>
        <v>0</v>
      </c>
    </row>
    <row r="176" spans="1:7" s="1" customFormat="1" ht="25.5" customHeight="1">
      <c r="A176" s="29" t="s">
        <v>355</v>
      </c>
      <c r="B176" s="30" t="s">
        <v>79</v>
      </c>
      <c r="C176" s="6" t="s">
        <v>356</v>
      </c>
      <c r="D176" s="31" t="s">
        <v>13</v>
      </c>
      <c r="E176" s="64">
        <v>10</v>
      </c>
      <c r="F176" s="32"/>
      <c r="G176" s="3">
        <f t="shared" si="7"/>
        <v>0</v>
      </c>
    </row>
    <row r="177" spans="1:7" s="1" customFormat="1" ht="26.25" customHeight="1">
      <c r="A177" s="29" t="s">
        <v>357</v>
      </c>
      <c r="B177" s="30" t="s">
        <v>79</v>
      </c>
      <c r="C177" s="6" t="s">
        <v>358</v>
      </c>
      <c r="D177" s="31" t="s">
        <v>13</v>
      </c>
      <c r="E177" s="64">
        <v>50</v>
      </c>
      <c r="F177" s="32"/>
      <c r="G177" s="3">
        <f t="shared" si="7"/>
        <v>0</v>
      </c>
    </row>
    <row r="178" spans="1:7" s="1" customFormat="1" ht="19.5" customHeight="1">
      <c r="A178" s="17" t="s">
        <v>359</v>
      </c>
      <c r="B178" s="12"/>
      <c r="C178" s="66" t="s">
        <v>360</v>
      </c>
      <c r="D178" s="4"/>
      <c r="E178" s="67"/>
      <c r="F178" s="68"/>
      <c r="G178" s="5"/>
    </row>
    <row r="179" spans="1:7" s="1" customFormat="1" ht="19.5" customHeight="1">
      <c r="A179" s="29" t="s">
        <v>361</v>
      </c>
      <c r="B179" s="30" t="s">
        <v>79</v>
      </c>
      <c r="C179" s="6" t="s">
        <v>362</v>
      </c>
      <c r="D179" s="31" t="s">
        <v>44</v>
      </c>
      <c r="E179" s="64">
        <v>7</v>
      </c>
      <c r="F179" s="32"/>
      <c r="G179" s="3">
        <f aca="true" t="shared" si="8" ref="G179:G184">ROUND(E179*F179,2)</f>
        <v>0</v>
      </c>
    </row>
    <row r="180" spans="1:7" s="1" customFormat="1" ht="19.5" customHeight="1">
      <c r="A180" s="29" t="s">
        <v>363</v>
      </c>
      <c r="B180" s="30" t="s">
        <v>79</v>
      </c>
      <c r="C180" s="6" t="s">
        <v>364</v>
      </c>
      <c r="D180" s="31" t="s">
        <v>44</v>
      </c>
      <c r="E180" s="64">
        <v>1</v>
      </c>
      <c r="F180" s="32"/>
      <c r="G180" s="3">
        <f t="shared" si="8"/>
        <v>0</v>
      </c>
    </row>
    <row r="181" spans="1:7" s="1" customFormat="1" ht="19.5" customHeight="1">
      <c r="A181" s="29" t="s">
        <v>365</v>
      </c>
      <c r="B181" s="30" t="s">
        <v>79</v>
      </c>
      <c r="C181" s="6" t="s">
        <v>366</v>
      </c>
      <c r="D181" s="31" t="s">
        <v>8</v>
      </c>
      <c r="E181" s="64">
        <v>1</v>
      </c>
      <c r="F181" s="32"/>
      <c r="G181" s="3">
        <f t="shared" si="8"/>
        <v>0</v>
      </c>
    </row>
    <row r="182" spans="1:7" s="1" customFormat="1" ht="19.5" customHeight="1">
      <c r="A182" s="29" t="s">
        <v>367</v>
      </c>
      <c r="B182" s="30" t="s">
        <v>79</v>
      </c>
      <c r="C182" s="6" t="s">
        <v>368</v>
      </c>
      <c r="D182" s="31" t="s">
        <v>8</v>
      </c>
      <c r="E182" s="64">
        <v>9</v>
      </c>
      <c r="F182" s="32"/>
      <c r="G182" s="3">
        <f t="shared" si="8"/>
        <v>0</v>
      </c>
    </row>
    <row r="183" spans="1:7" s="1" customFormat="1" ht="19.5" customHeight="1">
      <c r="A183" s="29" t="s">
        <v>369</v>
      </c>
      <c r="B183" s="30" t="s">
        <v>79</v>
      </c>
      <c r="C183" s="6" t="s">
        <v>370</v>
      </c>
      <c r="D183" s="31" t="s">
        <v>12</v>
      </c>
      <c r="E183" s="64">
        <v>1</v>
      </c>
      <c r="F183" s="32"/>
      <c r="G183" s="3">
        <f t="shared" si="8"/>
        <v>0</v>
      </c>
    </row>
    <row r="184" spans="1:7" s="1" customFormat="1" ht="19.5" customHeight="1">
      <c r="A184" s="29" t="s">
        <v>371</v>
      </c>
      <c r="B184" s="30" t="s">
        <v>79</v>
      </c>
      <c r="C184" s="6" t="s">
        <v>372</v>
      </c>
      <c r="D184" s="31" t="s">
        <v>373</v>
      </c>
      <c r="E184" s="64">
        <v>7</v>
      </c>
      <c r="F184" s="32"/>
      <c r="G184" s="3">
        <f t="shared" si="8"/>
        <v>0</v>
      </c>
    </row>
    <row r="185" spans="1:7" s="1" customFormat="1" ht="23.25" customHeight="1" thickBot="1">
      <c r="A185" s="98" t="s">
        <v>7</v>
      </c>
      <c r="B185" s="99"/>
      <c r="C185" s="99"/>
      <c r="D185" s="99"/>
      <c r="E185" s="99"/>
      <c r="F185" s="100"/>
      <c r="G185" s="10">
        <f>SUM(G132:G184)</f>
        <v>0</v>
      </c>
    </row>
    <row r="186" spans="1:7" s="1" customFormat="1" ht="12.75">
      <c r="A186" s="7"/>
      <c r="B186" s="7"/>
      <c r="C186" s="72"/>
      <c r="D186" s="11"/>
      <c r="E186" s="73"/>
      <c r="F186" s="74"/>
      <c r="G186" s="13"/>
    </row>
    <row r="187" spans="1:7" s="1" customFormat="1" ht="13.5" thickBot="1">
      <c r="A187" s="7"/>
      <c r="B187" s="7"/>
      <c r="C187" s="72"/>
      <c r="D187" s="11"/>
      <c r="E187" s="73"/>
      <c r="F187" s="74"/>
      <c r="G187" s="14"/>
    </row>
    <row r="188" spans="1:7" ht="13.5" thickBot="1">
      <c r="A188" s="7"/>
      <c r="C188" s="72"/>
      <c r="D188" s="23" t="s">
        <v>10</v>
      </c>
      <c r="E188" s="75"/>
      <c r="F188" s="76"/>
      <c r="G188" s="77">
        <f>G185+G129+G126+G110+G102+G99+G91+G78+G73+G63+G39+G21+G114</f>
        <v>0</v>
      </c>
    </row>
    <row r="189" spans="1:7" ht="12.75">
      <c r="A189" s="7"/>
      <c r="F189" s="79"/>
      <c r="G189" s="80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  <row r="663" ht="12.75">
      <c r="A663" s="7"/>
    </row>
    <row r="664" ht="12.75">
      <c r="A664" s="7"/>
    </row>
    <row r="665" ht="12.75">
      <c r="A665" s="7"/>
    </row>
    <row r="666" ht="12.75">
      <c r="A666" s="7"/>
    </row>
    <row r="667" ht="12.75">
      <c r="A667" s="7"/>
    </row>
    <row r="668" ht="12.75">
      <c r="A668" s="7"/>
    </row>
    <row r="669" ht="12.75">
      <c r="A669" s="7"/>
    </row>
    <row r="670" ht="12.75">
      <c r="A670" s="7"/>
    </row>
    <row r="671" ht="12.75">
      <c r="A671" s="7"/>
    </row>
    <row r="672" ht="12.75">
      <c r="A672" s="7"/>
    </row>
    <row r="673" ht="12.75">
      <c r="A673" s="7"/>
    </row>
    <row r="674" ht="12.75">
      <c r="A674" s="7"/>
    </row>
    <row r="675" ht="12.75">
      <c r="A675" s="7"/>
    </row>
    <row r="676" ht="12.75">
      <c r="A676" s="7"/>
    </row>
    <row r="677" ht="12.75">
      <c r="A677" s="7"/>
    </row>
    <row r="678" ht="12.75">
      <c r="A678" s="7"/>
    </row>
    <row r="679" ht="12.75">
      <c r="A679" s="7"/>
    </row>
    <row r="680" ht="12.75">
      <c r="A680" s="7"/>
    </row>
    <row r="681" ht="12.75">
      <c r="A681" s="7"/>
    </row>
    <row r="682" ht="12.75">
      <c r="A682" s="7"/>
    </row>
    <row r="683" ht="12.75">
      <c r="A683" s="7"/>
    </row>
    <row r="684" ht="12.75">
      <c r="A684" s="7"/>
    </row>
    <row r="685" ht="12.75">
      <c r="A685" s="7"/>
    </row>
    <row r="686" ht="12.75">
      <c r="A686" s="7"/>
    </row>
    <row r="687" ht="12.75">
      <c r="A687" s="7"/>
    </row>
    <row r="688" ht="12.75">
      <c r="A688" s="7"/>
    </row>
    <row r="689" ht="12.75">
      <c r="A689" s="7"/>
    </row>
    <row r="690" ht="12.75">
      <c r="A690" s="7"/>
    </row>
    <row r="691" ht="12.75">
      <c r="A691" s="7"/>
    </row>
    <row r="692" ht="12.75">
      <c r="A692" s="7"/>
    </row>
    <row r="693" ht="12.75">
      <c r="A693" s="7"/>
    </row>
    <row r="694" ht="12.75">
      <c r="A694" s="7"/>
    </row>
    <row r="695" ht="12.75">
      <c r="A695" s="7"/>
    </row>
    <row r="696" ht="12.75">
      <c r="A696" s="7"/>
    </row>
    <row r="697" ht="12.75">
      <c r="A697" s="7"/>
    </row>
    <row r="698" ht="12.75">
      <c r="A698" s="7"/>
    </row>
    <row r="699" ht="12.75">
      <c r="A699" s="7"/>
    </row>
    <row r="700" ht="12.75">
      <c r="A700" s="7"/>
    </row>
    <row r="701" ht="12.75">
      <c r="A701" s="7"/>
    </row>
    <row r="702" ht="12.75">
      <c r="A702" s="7"/>
    </row>
    <row r="703" ht="12.75">
      <c r="A703" s="7"/>
    </row>
    <row r="704" ht="12.75">
      <c r="A704" s="7"/>
    </row>
    <row r="705" ht="12.75">
      <c r="A705" s="7"/>
    </row>
    <row r="706" ht="12.75">
      <c r="A706" s="7"/>
    </row>
    <row r="707" ht="12.75">
      <c r="A707" s="7"/>
    </row>
    <row r="708" ht="12.75">
      <c r="A708" s="7"/>
    </row>
    <row r="709" ht="12.75">
      <c r="A709" s="7"/>
    </row>
    <row r="710" ht="12.75">
      <c r="A710" s="7"/>
    </row>
    <row r="711" ht="12.75">
      <c r="A711" s="7"/>
    </row>
    <row r="712" ht="12.75">
      <c r="A712" s="7"/>
    </row>
    <row r="713" ht="12.75">
      <c r="A713" s="7"/>
    </row>
    <row r="714" ht="12.75">
      <c r="A714" s="7"/>
    </row>
    <row r="715" ht="12.75">
      <c r="A715" s="7"/>
    </row>
    <row r="716" ht="12.75">
      <c r="A716" s="7"/>
    </row>
    <row r="717" ht="12.75">
      <c r="A717" s="7"/>
    </row>
    <row r="718" ht="12.75">
      <c r="A718" s="7"/>
    </row>
    <row r="719" ht="12.75">
      <c r="A719" s="7"/>
    </row>
    <row r="720" ht="12.75">
      <c r="A720" s="7"/>
    </row>
    <row r="721" ht="12.75">
      <c r="A721" s="7"/>
    </row>
    <row r="722" ht="12.75">
      <c r="A722" s="7"/>
    </row>
    <row r="723" ht="12.75">
      <c r="A723" s="7"/>
    </row>
    <row r="724" ht="12.75">
      <c r="A724" s="7"/>
    </row>
    <row r="725" ht="12.75">
      <c r="A725" s="7"/>
    </row>
    <row r="726" ht="12.75">
      <c r="A726" s="7"/>
    </row>
    <row r="727" ht="12.75">
      <c r="A727" s="7"/>
    </row>
    <row r="728" ht="12.75">
      <c r="A728" s="7"/>
    </row>
    <row r="729" ht="12.75">
      <c r="A729" s="7"/>
    </row>
    <row r="730" ht="12.75">
      <c r="A730" s="7"/>
    </row>
    <row r="731" ht="12.75">
      <c r="A731" s="7"/>
    </row>
    <row r="732" ht="12.75">
      <c r="A732" s="7"/>
    </row>
    <row r="733" ht="12.75">
      <c r="A733" s="7"/>
    </row>
    <row r="734" ht="12.75">
      <c r="A734" s="7"/>
    </row>
    <row r="735" ht="12.75">
      <c r="A735" s="7"/>
    </row>
    <row r="736" ht="12.75">
      <c r="A736" s="7"/>
    </row>
    <row r="737" ht="12.75">
      <c r="A737" s="7"/>
    </row>
    <row r="738" ht="12.75">
      <c r="A738" s="7"/>
    </row>
    <row r="739" ht="12.75">
      <c r="A739" s="7"/>
    </row>
    <row r="740" ht="12.75">
      <c r="A740" s="7"/>
    </row>
    <row r="741" ht="12.75">
      <c r="A741" s="7"/>
    </row>
    <row r="742" ht="12.75">
      <c r="A742" s="7"/>
    </row>
    <row r="743" ht="12.75">
      <c r="A743" s="7"/>
    </row>
    <row r="744" ht="12.75">
      <c r="A744" s="7"/>
    </row>
    <row r="745" ht="12.75">
      <c r="A745" s="7"/>
    </row>
    <row r="746" ht="12.75">
      <c r="A746" s="7"/>
    </row>
    <row r="747" ht="12.75">
      <c r="A747" s="7"/>
    </row>
    <row r="748" ht="12.75">
      <c r="A748" s="7"/>
    </row>
    <row r="749" ht="12.75">
      <c r="A749" s="7"/>
    </row>
    <row r="750" ht="12.75">
      <c r="A750" s="7"/>
    </row>
    <row r="751" ht="12.75">
      <c r="A751" s="7"/>
    </row>
    <row r="752" ht="12.75">
      <c r="A752" s="7"/>
    </row>
    <row r="753" ht="12.75">
      <c r="A753" s="7"/>
    </row>
    <row r="754" ht="12.75">
      <c r="A754" s="7"/>
    </row>
    <row r="755" ht="12.75">
      <c r="A755" s="7"/>
    </row>
    <row r="756" ht="12.75">
      <c r="A756" s="7"/>
    </row>
    <row r="757" ht="12.75">
      <c r="A757" s="7"/>
    </row>
    <row r="758" ht="12.75">
      <c r="A758" s="7"/>
    </row>
    <row r="759" ht="12.75">
      <c r="A759" s="7"/>
    </row>
    <row r="760" ht="12.75">
      <c r="A760" s="7"/>
    </row>
    <row r="761" ht="12.75">
      <c r="A761" s="7"/>
    </row>
    <row r="762" ht="12.75">
      <c r="A762" s="7"/>
    </row>
    <row r="763" ht="12.75">
      <c r="A763" s="7"/>
    </row>
    <row r="764" ht="12.75">
      <c r="A764" s="7"/>
    </row>
    <row r="765" ht="12.75">
      <c r="A765" s="7"/>
    </row>
    <row r="766" ht="12.75">
      <c r="A766" s="7"/>
    </row>
    <row r="767" ht="12.75">
      <c r="A767" s="7"/>
    </row>
    <row r="768" ht="12.75">
      <c r="A768" s="7"/>
    </row>
    <row r="769" ht="12.75">
      <c r="A769" s="7"/>
    </row>
    <row r="770" ht="12.75">
      <c r="A770" s="7"/>
    </row>
    <row r="771" ht="12.75">
      <c r="A771" s="7"/>
    </row>
    <row r="772" ht="12.75">
      <c r="A772" s="7"/>
    </row>
    <row r="773" ht="12.75">
      <c r="A773" s="7"/>
    </row>
    <row r="774" ht="12.75">
      <c r="A774" s="7"/>
    </row>
    <row r="775" ht="12.75">
      <c r="A775" s="7"/>
    </row>
    <row r="776" ht="12.75">
      <c r="A776" s="7"/>
    </row>
    <row r="777" ht="12.75">
      <c r="A777" s="7"/>
    </row>
    <row r="778" ht="12.75">
      <c r="A778" s="7"/>
    </row>
    <row r="779" ht="12.75">
      <c r="A779" s="7"/>
    </row>
    <row r="780" ht="12.75">
      <c r="A780" s="7"/>
    </row>
    <row r="781" ht="12.75">
      <c r="A781" s="7"/>
    </row>
    <row r="782" ht="12.75">
      <c r="A782" s="7"/>
    </row>
    <row r="783" ht="12.75">
      <c r="A783" s="7"/>
    </row>
    <row r="784" ht="12.75">
      <c r="A784" s="7"/>
    </row>
    <row r="785" ht="12.75">
      <c r="A785" s="7"/>
    </row>
    <row r="786" ht="12.75">
      <c r="A786" s="7"/>
    </row>
    <row r="787" ht="12.75">
      <c r="A787" s="7"/>
    </row>
    <row r="788" ht="12.75">
      <c r="A788" s="7"/>
    </row>
  </sheetData>
  <sheetProtection password="D355" sheet="1"/>
  <mergeCells count="19">
    <mergeCell ref="A126:F126"/>
    <mergeCell ref="A129:F129"/>
    <mergeCell ref="A185:F185"/>
    <mergeCell ref="A102:F102"/>
    <mergeCell ref="A110:F110"/>
    <mergeCell ref="A114:F114"/>
    <mergeCell ref="G3:G4"/>
    <mergeCell ref="F3:F4"/>
    <mergeCell ref="A3:A4"/>
    <mergeCell ref="B3:B4"/>
    <mergeCell ref="C3:C4"/>
    <mergeCell ref="D3:E3"/>
    <mergeCell ref="A63:E63"/>
    <mergeCell ref="A39:F39"/>
    <mergeCell ref="A21:F21"/>
    <mergeCell ref="A73:F73"/>
    <mergeCell ref="A78:F78"/>
    <mergeCell ref="A91:F91"/>
    <mergeCell ref="A99:F99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A10-39</dc:creator>
  <cp:keywords/>
  <dc:description/>
  <cp:lastModifiedBy>Anita Grygorowicz</cp:lastModifiedBy>
  <cp:lastPrinted>2023-03-09T11:43:02Z</cp:lastPrinted>
  <dcterms:created xsi:type="dcterms:W3CDTF">1998-04-20T07:28:34Z</dcterms:created>
  <dcterms:modified xsi:type="dcterms:W3CDTF">2023-03-13T09:01:49Z</dcterms:modified>
  <cp:category/>
  <cp:version/>
  <cp:contentType/>
  <cp:contentStatus/>
</cp:coreProperties>
</file>